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527"/>
  <workbookPr/>
  <mc:AlternateContent xmlns:mc="http://schemas.openxmlformats.org/markup-compatibility/2006">
    <mc:Choice Requires="x15">
      <x15ac:absPath xmlns:x15ac="http://schemas.microsoft.com/office/spreadsheetml/2010/11/ac" url="D:\Google Drive\2021\Hizmet alımları\webe yüklenenler\Mega Tıp\02.11.2021\"/>
    </mc:Choice>
  </mc:AlternateContent>
  <xr:revisionPtr revIDLastSave="0" documentId="13_ncr:1_{FA182A92-F33C-4E58-942D-FF74D18BF199}" xr6:coauthVersionLast="47" xr6:coauthVersionMax="47" xr10:uidLastSave="{00000000-0000-0000-0000-000000000000}"/>
  <bookViews>
    <workbookView xWindow="-110" yWindow="-110" windowWidth="21820" windowHeight="14020" firstSheet="9" activeTab="13" xr2:uid="{00000000-000D-0000-FFFF-FFFF00000000}"/>
  </bookViews>
  <sheets>
    <sheet name="P53-Tumor protein-plate-1" sheetId="1" r:id="rId1"/>
    <sheet name="P53-Tumor protein-plate-2" sheetId="2" r:id="rId2"/>
    <sheet name="Caspase3-plate-1" sheetId="3" r:id="rId3"/>
    <sheet name="Caspase3-plate-2" sheetId="4" r:id="rId4"/>
    <sheet name="Malondialchehyche-plate-1" sheetId="5" r:id="rId5"/>
    <sheet name="Malondialchehyche-plate-2" sheetId="6" r:id="rId6"/>
    <sheet name="APO-1-FAS-plate-1" sheetId="7" r:id="rId7"/>
    <sheet name="APO-1-FAS-plate-2" sheetId="8" r:id="rId8"/>
    <sheet name="TNF-ALFA-plate-1" sheetId="9" r:id="rId9"/>
    <sheet name="TNF-ALFA-plate-2" sheetId="10" r:id="rId10"/>
    <sheet name="Cytochrome-C-plate-1" sheetId="11" r:id="rId11"/>
    <sheet name="Cytochrome-C-plate-2" sheetId="12" r:id="rId12"/>
    <sheet name="Biyokimya" sheetId="13" r:id="rId13"/>
    <sheet name="Materyal-metod" sheetId="14" r:id="rId14"/>
  </sheet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5" i="12" l="1"/>
  <c r="E35" i="12"/>
  <c r="D36" i="12"/>
  <c r="E36" i="12"/>
  <c r="D37" i="12"/>
  <c r="E37" i="12"/>
  <c r="D38" i="12"/>
  <c r="E38" i="12"/>
  <c r="D39" i="12"/>
  <c r="E39" i="12"/>
  <c r="D40" i="12"/>
  <c r="E40" i="12"/>
  <c r="D41" i="12"/>
  <c r="E41" i="12"/>
  <c r="D42" i="12"/>
  <c r="E42" i="12"/>
  <c r="D43" i="12"/>
  <c r="E43" i="12"/>
  <c r="D44" i="12"/>
  <c r="E44" i="12"/>
  <c r="D45" i="12"/>
  <c r="E45" i="12"/>
  <c r="D46" i="12"/>
  <c r="E46" i="12"/>
  <c r="D47" i="12"/>
  <c r="E47" i="12"/>
  <c r="D48" i="12"/>
  <c r="E48" i="12"/>
  <c r="D50" i="12"/>
  <c r="E50" i="12"/>
  <c r="D51" i="12"/>
  <c r="E51" i="12"/>
  <c r="D52" i="12"/>
  <c r="E52" i="12"/>
  <c r="D53" i="12"/>
  <c r="E53" i="12"/>
  <c r="D54" i="12"/>
  <c r="E54" i="12"/>
  <c r="D55" i="12"/>
  <c r="E55" i="12"/>
  <c r="D56" i="12"/>
  <c r="E56" i="12"/>
  <c r="D57" i="12"/>
  <c r="E57" i="12"/>
  <c r="D58" i="12"/>
  <c r="E58" i="12"/>
  <c r="D59" i="12"/>
  <c r="E59" i="12"/>
  <c r="D60" i="12"/>
  <c r="E60" i="12"/>
  <c r="D61" i="12"/>
  <c r="E61" i="12"/>
  <c r="D62" i="12"/>
  <c r="E62" i="12"/>
  <c r="D63" i="12"/>
  <c r="E63" i="12"/>
  <c r="D64" i="12"/>
  <c r="E64" i="12"/>
  <c r="D65" i="12"/>
  <c r="E65" i="12"/>
  <c r="D66" i="12"/>
  <c r="E66" i="12"/>
  <c r="D67" i="12"/>
  <c r="E67" i="12"/>
  <c r="D68" i="12"/>
  <c r="E68" i="12"/>
  <c r="D69" i="12"/>
  <c r="E69" i="12"/>
  <c r="D70" i="12"/>
  <c r="E70" i="12"/>
  <c r="D71" i="12"/>
  <c r="E71" i="12"/>
  <c r="D72" i="12"/>
  <c r="E72" i="12"/>
  <c r="D73" i="12"/>
  <c r="E73" i="12"/>
  <c r="D74" i="12"/>
  <c r="E74" i="12"/>
  <c r="D75" i="12"/>
  <c r="E75" i="12"/>
  <c r="D76" i="12"/>
  <c r="E76" i="12"/>
  <c r="D77" i="12"/>
  <c r="E77" i="12"/>
  <c r="D78" i="12"/>
  <c r="E78" i="12"/>
  <c r="D79" i="12"/>
  <c r="E79" i="12"/>
  <c r="D80" i="12"/>
  <c r="E80" i="12"/>
  <c r="D81" i="12"/>
  <c r="E81" i="12"/>
  <c r="D82" i="12"/>
  <c r="E82" i="12"/>
  <c r="D83" i="12"/>
  <c r="E83" i="12"/>
  <c r="D84" i="12"/>
  <c r="E84" i="12"/>
  <c r="D85" i="12"/>
  <c r="E85" i="12"/>
  <c r="D86" i="12"/>
  <c r="E86" i="12"/>
  <c r="D87" i="12"/>
  <c r="E87" i="12"/>
  <c r="D88" i="12"/>
  <c r="E88" i="12"/>
  <c r="D89" i="12"/>
  <c r="E89" i="12"/>
  <c r="D90" i="12"/>
  <c r="E90" i="12"/>
  <c r="D91" i="12"/>
  <c r="E91" i="12"/>
  <c r="D92" i="12"/>
  <c r="E92" i="12"/>
  <c r="D93" i="12"/>
  <c r="E93" i="12"/>
  <c r="D94" i="12"/>
  <c r="E94" i="12"/>
  <c r="D95" i="12"/>
  <c r="E95" i="12"/>
  <c r="D96" i="12"/>
  <c r="E96" i="12"/>
  <c r="D97" i="12"/>
  <c r="E97" i="12"/>
  <c r="D98" i="12"/>
  <c r="E98" i="12"/>
  <c r="D99" i="12"/>
  <c r="E99" i="12"/>
  <c r="D100" i="12"/>
  <c r="E100" i="12"/>
  <c r="D101" i="12"/>
  <c r="E101" i="12"/>
  <c r="D102" i="12"/>
  <c r="E102" i="12"/>
  <c r="D103" i="12"/>
  <c r="E103" i="12"/>
  <c r="D104" i="12"/>
  <c r="E104" i="12"/>
  <c r="D105" i="12"/>
  <c r="E105" i="12"/>
  <c r="D106" i="12"/>
  <c r="E106" i="12"/>
  <c r="D107" i="12"/>
  <c r="E107" i="12"/>
  <c r="D108" i="12"/>
  <c r="E108" i="12"/>
  <c r="D109" i="12"/>
  <c r="E109" i="12"/>
  <c r="D110" i="12"/>
  <c r="E110" i="12"/>
  <c r="D111" i="12"/>
  <c r="E111" i="12"/>
  <c r="D112" i="12"/>
  <c r="E112" i="12"/>
  <c r="D113" i="12"/>
  <c r="E113" i="12"/>
  <c r="D114" i="12"/>
  <c r="E114" i="12"/>
  <c r="D115" i="12"/>
  <c r="E115" i="12"/>
  <c r="D116" i="12"/>
  <c r="E116" i="12"/>
  <c r="D117" i="12"/>
  <c r="E117" i="12"/>
  <c r="D118" i="12"/>
  <c r="E118" i="12"/>
  <c r="D119" i="12"/>
  <c r="E119" i="12"/>
  <c r="D120" i="12"/>
  <c r="E120" i="12"/>
  <c r="D121" i="12"/>
  <c r="E121" i="12"/>
  <c r="D122" i="12"/>
  <c r="E122" i="12"/>
  <c r="D123" i="12"/>
  <c r="E123" i="12"/>
  <c r="D124" i="12"/>
  <c r="E124" i="12"/>
  <c r="D34" i="12"/>
  <c r="E34" i="12"/>
  <c r="C18" i="12"/>
  <c r="E18" i="12"/>
  <c r="C19" i="12"/>
  <c r="E19" i="12"/>
  <c r="C20" i="12"/>
  <c r="E20" i="12"/>
  <c r="C17" i="12"/>
  <c r="E17" i="12"/>
  <c r="C16" i="12"/>
  <c r="E16" i="12"/>
  <c r="C15" i="12"/>
  <c r="E15" i="12"/>
  <c r="D62" i="11"/>
  <c r="E62" i="11"/>
  <c r="D64" i="11"/>
  <c r="E64" i="11"/>
  <c r="D94" i="11"/>
  <c r="E94" i="11"/>
  <c r="D96" i="11"/>
  <c r="E96" i="11"/>
  <c r="D118" i="11"/>
  <c r="E118" i="11"/>
  <c r="D34" i="11"/>
  <c r="E34" i="11"/>
  <c r="D35" i="11"/>
  <c r="E35" i="11"/>
  <c r="D36" i="11"/>
  <c r="E36" i="11"/>
  <c r="D37" i="11"/>
  <c r="E37" i="11"/>
  <c r="D38" i="11"/>
  <c r="E38" i="11"/>
  <c r="D39" i="11"/>
  <c r="E39" i="11"/>
  <c r="D40" i="11"/>
  <c r="E40" i="11"/>
  <c r="D41" i="11"/>
  <c r="E41" i="11"/>
  <c r="D42" i="11"/>
  <c r="E42" i="11"/>
  <c r="D43" i="11"/>
  <c r="E43" i="11"/>
  <c r="D44" i="11"/>
  <c r="E44" i="11"/>
  <c r="D45" i="11"/>
  <c r="E45" i="11"/>
  <c r="D46" i="11"/>
  <c r="E46" i="11"/>
  <c r="D47" i="11"/>
  <c r="E47" i="11"/>
  <c r="D48" i="11"/>
  <c r="E48" i="11"/>
  <c r="D49" i="11"/>
  <c r="E49" i="11"/>
  <c r="D50" i="11"/>
  <c r="E50" i="11"/>
  <c r="D51" i="11"/>
  <c r="E51" i="11"/>
  <c r="D52" i="11"/>
  <c r="E52" i="11"/>
  <c r="D53" i="11"/>
  <c r="E53" i="11"/>
  <c r="D54" i="11"/>
  <c r="E54" i="11"/>
  <c r="D55" i="11"/>
  <c r="E55" i="11"/>
  <c r="D56" i="11"/>
  <c r="E56" i="11"/>
  <c r="D57" i="11"/>
  <c r="E57" i="11"/>
  <c r="D58" i="11"/>
  <c r="E58" i="11"/>
  <c r="D59" i="11"/>
  <c r="E59" i="11"/>
  <c r="D60" i="11"/>
  <c r="E60" i="11"/>
  <c r="D61" i="11"/>
  <c r="E61" i="11"/>
  <c r="D63" i="11"/>
  <c r="E63" i="11"/>
  <c r="D65" i="11"/>
  <c r="E65" i="11"/>
  <c r="D66" i="11"/>
  <c r="E66" i="11"/>
  <c r="D67" i="11"/>
  <c r="E67" i="11"/>
  <c r="D68" i="11"/>
  <c r="E68" i="11"/>
  <c r="D69" i="11"/>
  <c r="E69" i="11"/>
  <c r="D70" i="11"/>
  <c r="E70" i="11"/>
  <c r="D71" i="11"/>
  <c r="E71" i="11"/>
  <c r="D72" i="11"/>
  <c r="E72" i="11"/>
  <c r="D73" i="11"/>
  <c r="E73" i="11"/>
  <c r="D74" i="11"/>
  <c r="E74" i="11"/>
  <c r="D75" i="11"/>
  <c r="E75" i="11"/>
  <c r="D76" i="11"/>
  <c r="E76" i="11"/>
  <c r="D77" i="11"/>
  <c r="E77" i="11"/>
  <c r="D78" i="11"/>
  <c r="E78" i="11"/>
  <c r="D79" i="11"/>
  <c r="E79" i="11"/>
  <c r="D80" i="11"/>
  <c r="E80" i="11"/>
  <c r="D81" i="11"/>
  <c r="E81" i="11"/>
  <c r="D82" i="11"/>
  <c r="E82" i="11"/>
  <c r="D83" i="11"/>
  <c r="E83" i="11"/>
  <c r="D84" i="11"/>
  <c r="E84" i="11"/>
  <c r="D85" i="11"/>
  <c r="E85" i="11"/>
  <c r="D86" i="11"/>
  <c r="E86" i="11"/>
  <c r="D87" i="11"/>
  <c r="E87" i="11"/>
  <c r="D88" i="11"/>
  <c r="E88" i="11"/>
  <c r="D89" i="11"/>
  <c r="E89" i="11"/>
  <c r="D90" i="11"/>
  <c r="E90" i="11"/>
  <c r="D91" i="11"/>
  <c r="E91" i="11"/>
  <c r="D92" i="11"/>
  <c r="E92" i="11"/>
  <c r="D93" i="11"/>
  <c r="E93" i="11"/>
  <c r="D95" i="11"/>
  <c r="E95" i="11"/>
  <c r="D97" i="11"/>
  <c r="E97" i="11"/>
  <c r="D98" i="11"/>
  <c r="E98" i="11"/>
  <c r="D99" i="11"/>
  <c r="E99" i="11"/>
  <c r="D100" i="11"/>
  <c r="E100" i="11"/>
  <c r="D101" i="11"/>
  <c r="E101" i="11"/>
  <c r="D102" i="11"/>
  <c r="E102" i="11"/>
  <c r="D103" i="11"/>
  <c r="E103" i="11"/>
  <c r="D104" i="11"/>
  <c r="E104" i="11"/>
  <c r="D105" i="11"/>
  <c r="E105" i="11"/>
  <c r="D106" i="11"/>
  <c r="E106" i="11"/>
  <c r="D107" i="11"/>
  <c r="E107" i="11"/>
  <c r="D108" i="11"/>
  <c r="E108" i="11"/>
  <c r="D109" i="11"/>
  <c r="E109" i="11"/>
  <c r="D110" i="11"/>
  <c r="E110" i="11"/>
  <c r="D111" i="11"/>
  <c r="E111" i="11"/>
  <c r="D112" i="11"/>
  <c r="E112" i="11"/>
  <c r="D113" i="11"/>
  <c r="E113" i="11"/>
  <c r="D114" i="11"/>
  <c r="E114" i="11"/>
  <c r="D115" i="11"/>
  <c r="E115" i="11"/>
  <c r="D116" i="11"/>
  <c r="E116" i="11"/>
  <c r="D117" i="11"/>
  <c r="E117" i="11"/>
  <c r="D119" i="11"/>
  <c r="E119" i="11"/>
  <c r="D120" i="11"/>
  <c r="E120" i="11"/>
  <c r="D121" i="11"/>
  <c r="E121" i="11"/>
  <c r="D122" i="11"/>
  <c r="E122" i="11"/>
  <c r="D33" i="11"/>
  <c r="E33" i="11"/>
  <c r="C18" i="11"/>
  <c r="E18" i="11"/>
  <c r="C19" i="11"/>
  <c r="E19" i="11"/>
  <c r="C17" i="11"/>
  <c r="E17" i="11"/>
  <c r="C16" i="11"/>
  <c r="E16" i="11"/>
  <c r="C15" i="11"/>
  <c r="E15" i="11"/>
  <c r="C14" i="11"/>
  <c r="E14" i="11"/>
  <c r="D36" i="10"/>
  <c r="E36" i="10"/>
  <c r="D37" i="10"/>
  <c r="E37" i="10"/>
  <c r="D38" i="10"/>
  <c r="E38" i="10"/>
  <c r="D39" i="10"/>
  <c r="E39" i="10"/>
  <c r="D40" i="10"/>
  <c r="E40" i="10"/>
  <c r="D41" i="10"/>
  <c r="E41" i="10"/>
  <c r="D42" i="10"/>
  <c r="E42" i="10"/>
  <c r="D43" i="10"/>
  <c r="E43" i="10"/>
  <c r="D44" i="10"/>
  <c r="E44" i="10"/>
  <c r="D45" i="10"/>
  <c r="E45" i="10"/>
  <c r="D46" i="10"/>
  <c r="E46" i="10"/>
  <c r="D47" i="10"/>
  <c r="E47" i="10"/>
  <c r="D48" i="10"/>
  <c r="E48" i="10"/>
  <c r="D49" i="10"/>
  <c r="E49" i="10"/>
  <c r="D51" i="10"/>
  <c r="E51" i="10"/>
  <c r="D52" i="10"/>
  <c r="E52" i="10"/>
  <c r="D53" i="10"/>
  <c r="E53" i="10"/>
  <c r="D54" i="10"/>
  <c r="E54" i="10"/>
  <c r="D55" i="10"/>
  <c r="E55" i="10"/>
  <c r="D56" i="10"/>
  <c r="E56" i="10"/>
  <c r="D57" i="10"/>
  <c r="E57" i="10"/>
  <c r="D58" i="10"/>
  <c r="E58" i="10"/>
  <c r="D59" i="10"/>
  <c r="E59" i="10"/>
  <c r="D60" i="10"/>
  <c r="E60" i="10"/>
  <c r="D61" i="10"/>
  <c r="E61" i="10"/>
  <c r="D62" i="10"/>
  <c r="E62" i="10"/>
  <c r="D63" i="10"/>
  <c r="E63" i="10"/>
  <c r="D64" i="10"/>
  <c r="E64" i="10"/>
  <c r="D65" i="10"/>
  <c r="E65" i="10"/>
  <c r="D66" i="10"/>
  <c r="E66" i="10"/>
  <c r="D67" i="10"/>
  <c r="E67" i="10"/>
  <c r="D68" i="10"/>
  <c r="E68" i="10"/>
  <c r="D69" i="10"/>
  <c r="E69" i="10"/>
  <c r="D70" i="10"/>
  <c r="E70" i="10"/>
  <c r="D71" i="10"/>
  <c r="E71" i="10"/>
  <c r="D72" i="10"/>
  <c r="E72" i="10"/>
  <c r="D73" i="10"/>
  <c r="E73" i="10"/>
  <c r="D74" i="10"/>
  <c r="E74" i="10"/>
  <c r="D75" i="10"/>
  <c r="E75" i="10"/>
  <c r="D76" i="10"/>
  <c r="E76" i="10"/>
  <c r="D77" i="10"/>
  <c r="E77" i="10"/>
  <c r="D78" i="10"/>
  <c r="E78" i="10"/>
  <c r="D79" i="10"/>
  <c r="E79" i="10"/>
  <c r="D80" i="10"/>
  <c r="E80" i="10"/>
  <c r="D81" i="10"/>
  <c r="E81" i="10"/>
  <c r="D82" i="10"/>
  <c r="E82" i="10"/>
  <c r="D83" i="10"/>
  <c r="E83" i="10"/>
  <c r="D84" i="10"/>
  <c r="E84" i="10"/>
  <c r="D85" i="10"/>
  <c r="E85" i="10"/>
  <c r="D86" i="10"/>
  <c r="E86" i="10"/>
  <c r="D87" i="10"/>
  <c r="E87" i="10"/>
  <c r="D88" i="10"/>
  <c r="E88" i="10"/>
  <c r="D89" i="10"/>
  <c r="E89" i="10"/>
  <c r="D90" i="10"/>
  <c r="E90" i="10"/>
  <c r="D91" i="10"/>
  <c r="E91" i="10"/>
  <c r="D92" i="10"/>
  <c r="E92" i="10"/>
  <c r="D93" i="10"/>
  <c r="E93" i="10"/>
  <c r="D94" i="10"/>
  <c r="E94" i="10"/>
  <c r="D95" i="10"/>
  <c r="E95" i="10"/>
  <c r="D96" i="10"/>
  <c r="E96" i="10"/>
  <c r="D97" i="10"/>
  <c r="E97" i="10"/>
  <c r="D98" i="10"/>
  <c r="E98" i="10"/>
  <c r="D99" i="10"/>
  <c r="E99" i="10"/>
  <c r="D100" i="10"/>
  <c r="E100" i="10"/>
  <c r="D101" i="10"/>
  <c r="E101" i="10"/>
  <c r="D102" i="10"/>
  <c r="E102" i="10"/>
  <c r="D103" i="10"/>
  <c r="E103" i="10"/>
  <c r="D104" i="10"/>
  <c r="E104" i="10"/>
  <c r="D105" i="10"/>
  <c r="E105" i="10"/>
  <c r="D106" i="10"/>
  <c r="E106" i="10"/>
  <c r="D107" i="10"/>
  <c r="E107" i="10"/>
  <c r="D108" i="10"/>
  <c r="E108" i="10"/>
  <c r="D109" i="10"/>
  <c r="E109" i="10"/>
  <c r="D110" i="10"/>
  <c r="E110" i="10"/>
  <c r="D111" i="10"/>
  <c r="E111" i="10"/>
  <c r="D112" i="10"/>
  <c r="E112" i="10"/>
  <c r="D113" i="10"/>
  <c r="E113" i="10"/>
  <c r="D114" i="10"/>
  <c r="E114" i="10"/>
  <c r="D115" i="10"/>
  <c r="E115" i="10"/>
  <c r="D116" i="10"/>
  <c r="E116" i="10"/>
  <c r="D117" i="10"/>
  <c r="E117" i="10"/>
  <c r="D118" i="10"/>
  <c r="E118" i="10"/>
  <c r="D119" i="10"/>
  <c r="E119" i="10"/>
  <c r="D120" i="10"/>
  <c r="E120" i="10"/>
  <c r="D121" i="10"/>
  <c r="E121" i="10"/>
  <c r="D122" i="10"/>
  <c r="E122" i="10"/>
  <c r="D123" i="10"/>
  <c r="E123" i="10"/>
  <c r="D124" i="10"/>
  <c r="E124" i="10"/>
  <c r="D125" i="10"/>
  <c r="E125" i="10"/>
  <c r="D35" i="10"/>
  <c r="E35" i="10"/>
  <c r="C17" i="10"/>
  <c r="E17" i="10"/>
  <c r="C18" i="10"/>
  <c r="E18" i="10"/>
  <c r="C19" i="10"/>
  <c r="E19" i="10"/>
  <c r="C15" i="10"/>
  <c r="E15" i="10"/>
  <c r="C16" i="10"/>
  <c r="E16" i="10"/>
  <c r="C20" i="10"/>
  <c r="E20" i="10"/>
  <c r="D81" i="9"/>
  <c r="E81" i="9"/>
  <c r="D89" i="9"/>
  <c r="E89" i="9"/>
  <c r="D97" i="9"/>
  <c r="E97" i="9"/>
  <c r="D35" i="9"/>
  <c r="E35" i="9"/>
  <c r="D36" i="9"/>
  <c r="E36" i="9"/>
  <c r="D37" i="9"/>
  <c r="E37" i="9"/>
  <c r="D38" i="9"/>
  <c r="E38" i="9"/>
  <c r="D39" i="9"/>
  <c r="E39" i="9"/>
  <c r="D40" i="9"/>
  <c r="E40" i="9"/>
  <c r="D41" i="9"/>
  <c r="E41" i="9"/>
  <c r="D42" i="9"/>
  <c r="E42" i="9"/>
  <c r="D43" i="9"/>
  <c r="E43" i="9"/>
  <c r="D44" i="9"/>
  <c r="E44" i="9"/>
  <c r="D45" i="9"/>
  <c r="E45" i="9"/>
  <c r="D46" i="9"/>
  <c r="E46" i="9"/>
  <c r="D47" i="9"/>
  <c r="E47" i="9"/>
  <c r="D48" i="9"/>
  <c r="E48" i="9"/>
  <c r="D49" i="9"/>
  <c r="E49" i="9"/>
  <c r="D50" i="9"/>
  <c r="E50" i="9"/>
  <c r="D51" i="9"/>
  <c r="E51" i="9"/>
  <c r="D52" i="9"/>
  <c r="E52" i="9"/>
  <c r="D53" i="9"/>
  <c r="E53" i="9"/>
  <c r="D54" i="9"/>
  <c r="E54" i="9"/>
  <c r="D55" i="9"/>
  <c r="E55" i="9"/>
  <c r="D56" i="9"/>
  <c r="E56" i="9"/>
  <c r="D57" i="9"/>
  <c r="E57" i="9"/>
  <c r="D58" i="9"/>
  <c r="E58" i="9"/>
  <c r="D59" i="9"/>
  <c r="E59" i="9"/>
  <c r="D60" i="9"/>
  <c r="E60" i="9"/>
  <c r="D61" i="9"/>
  <c r="E61" i="9"/>
  <c r="D62" i="9"/>
  <c r="E62" i="9"/>
  <c r="D63" i="9"/>
  <c r="E63" i="9"/>
  <c r="D64" i="9"/>
  <c r="E64" i="9"/>
  <c r="D65" i="9"/>
  <c r="E65" i="9"/>
  <c r="D66" i="9"/>
  <c r="E66" i="9"/>
  <c r="D67" i="9"/>
  <c r="E67" i="9"/>
  <c r="D68" i="9"/>
  <c r="E68" i="9"/>
  <c r="D69" i="9"/>
  <c r="E69" i="9"/>
  <c r="D70" i="9"/>
  <c r="E70" i="9"/>
  <c r="D71" i="9"/>
  <c r="E71" i="9"/>
  <c r="D72" i="9"/>
  <c r="E72" i="9"/>
  <c r="D73" i="9"/>
  <c r="E73" i="9"/>
  <c r="D74" i="9"/>
  <c r="E74" i="9"/>
  <c r="D75" i="9"/>
  <c r="E75" i="9"/>
  <c r="D76" i="9"/>
  <c r="E76" i="9"/>
  <c r="D77" i="9"/>
  <c r="E77" i="9"/>
  <c r="D78" i="9"/>
  <c r="E78" i="9"/>
  <c r="D79" i="9"/>
  <c r="E79" i="9"/>
  <c r="D80" i="9"/>
  <c r="E80" i="9"/>
  <c r="D82" i="9"/>
  <c r="E82" i="9"/>
  <c r="D83" i="9"/>
  <c r="E83" i="9"/>
  <c r="D84" i="9"/>
  <c r="E84" i="9"/>
  <c r="D85" i="9"/>
  <c r="E85" i="9"/>
  <c r="D86" i="9"/>
  <c r="E86" i="9"/>
  <c r="D87" i="9"/>
  <c r="E87" i="9"/>
  <c r="D88" i="9"/>
  <c r="E88" i="9"/>
  <c r="D90" i="9"/>
  <c r="E90" i="9"/>
  <c r="D91" i="9"/>
  <c r="E91" i="9"/>
  <c r="D92" i="9"/>
  <c r="E92" i="9"/>
  <c r="D93" i="9"/>
  <c r="E93" i="9"/>
  <c r="D94" i="9"/>
  <c r="E94" i="9"/>
  <c r="D95" i="9"/>
  <c r="E95" i="9"/>
  <c r="D96" i="9"/>
  <c r="E96" i="9"/>
  <c r="D98" i="9"/>
  <c r="E98" i="9"/>
  <c r="D99" i="9"/>
  <c r="E99" i="9"/>
  <c r="D100" i="9"/>
  <c r="E100" i="9"/>
  <c r="D101" i="9"/>
  <c r="E101" i="9"/>
  <c r="D102" i="9"/>
  <c r="E102" i="9"/>
  <c r="D103" i="9"/>
  <c r="E103" i="9"/>
  <c r="D104" i="9"/>
  <c r="E104" i="9"/>
  <c r="D105" i="9"/>
  <c r="E105" i="9"/>
  <c r="D106" i="9"/>
  <c r="E106" i="9"/>
  <c r="D107" i="9"/>
  <c r="E107" i="9"/>
  <c r="D108" i="9"/>
  <c r="E108" i="9"/>
  <c r="D109" i="9"/>
  <c r="E109" i="9"/>
  <c r="D110" i="9"/>
  <c r="E110" i="9"/>
  <c r="D111" i="9"/>
  <c r="E111" i="9"/>
  <c r="D112" i="9"/>
  <c r="E112" i="9"/>
  <c r="D113" i="9"/>
  <c r="E113" i="9"/>
  <c r="D114" i="9"/>
  <c r="E114" i="9"/>
  <c r="D115" i="9"/>
  <c r="E115" i="9"/>
  <c r="D116" i="9"/>
  <c r="E116" i="9"/>
  <c r="D117" i="9"/>
  <c r="E117" i="9"/>
  <c r="D118" i="9"/>
  <c r="E118" i="9"/>
  <c r="D119" i="9"/>
  <c r="E119" i="9"/>
  <c r="D120" i="9"/>
  <c r="E120" i="9"/>
  <c r="D121" i="9"/>
  <c r="E121" i="9"/>
  <c r="D122" i="9"/>
  <c r="E122" i="9"/>
  <c r="D123" i="9"/>
  <c r="E123" i="9"/>
  <c r="D34" i="9"/>
  <c r="E34" i="9"/>
  <c r="C19" i="9"/>
  <c r="E19" i="9"/>
  <c r="C18" i="9"/>
  <c r="E18" i="9"/>
  <c r="C17" i="9"/>
  <c r="E17" i="9"/>
  <c r="C16" i="9"/>
  <c r="E16" i="9"/>
  <c r="C15" i="9"/>
  <c r="E15" i="9"/>
  <c r="C14" i="9"/>
  <c r="E14" i="9"/>
  <c r="D33" i="8"/>
  <c r="E33" i="8"/>
  <c r="D34" i="8"/>
  <c r="E34" i="8"/>
  <c r="D35" i="8"/>
  <c r="E35" i="8"/>
  <c r="D36" i="8"/>
  <c r="E36" i="8"/>
  <c r="D37" i="8"/>
  <c r="E37" i="8"/>
  <c r="D38" i="8"/>
  <c r="E38" i="8"/>
  <c r="D39" i="8"/>
  <c r="E39" i="8"/>
  <c r="D40" i="8"/>
  <c r="E40" i="8"/>
  <c r="D41" i="8"/>
  <c r="E41" i="8"/>
  <c r="D42" i="8"/>
  <c r="E42" i="8"/>
  <c r="D43" i="8"/>
  <c r="E43" i="8"/>
  <c r="D44" i="8"/>
  <c r="E44" i="8"/>
  <c r="D45" i="8"/>
  <c r="E45" i="8"/>
  <c r="D46" i="8"/>
  <c r="E46" i="8"/>
  <c r="D48" i="8"/>
  <c r="E48" i="8"/>
  <c r="D49" i="8"/>
  <c r="E49" i="8"/>
  <c r="D50" i="8"/>
  <c r="E50" i="8"/>
  <c r="D51" i="8"/>
  <c r="E51" i="8"/>
  <c r="D52" i="8"/>
  <c r="E52" i="8"/>
  <c r="D53" i="8"/>
  <c r="E53" i="8"/>
  <c r="D54" i="8"/>
  <c r="E54" i="8"/>
  <c r="D55" i="8"/>
  <c r="E55" i="8"/>
  <c r="D56" i="8"/>
  <c r="E56" i="8"/>
  <c r="D57" i="8"/>
  <c r="E57" i="8"/>
  <c r="D58" i="8"/>
  <c r="E58" i="8"/>
  <c r="D59" i="8"/>
  <c r="E59" i="8"/>
  <c r="D60" i="8"/>
  <c r="E60" i="8"/>
  <c r="D61" i="8"/>
  <c r="E61" i="8"/>
  <c r="D62" i="8"/>
  <c r="E62" i="8"/>
  <c r="D63" i="8"/>
  <c r="E63" i="8"/>
  <c r="D64" i="8"/>
  <c r="E64" i="8"/>
  <c r="D65" i="8"/>
  <c r="E65" i="8"/>
  <c r="D66" i="8"/>
  <c r="E66" i="8"/>
  <c r="D67" i="8"/>
  <c r="E67" i="8"/>
  <c r="D68" i="8"/>
  <c r="E68" i="8"/>
  <c r="D69" i="8"/>
  <c r="E69" i="8"/>
  <c r="D70" i="8"/>
  <c r="E70" i="8"/>
  <c r="D71" i="8"/>
  <c r="E71" i="8"/>
  <c r="D72" i="8"/>
  <c r="E72" i="8"/>
  <c r="D73" i="8"/>
  <c r="E73" i="8"/>
  <c r="D74" i="8"/>
  <c r="E74" i="8"/>
  <c r="D75" i="8"/>
  <c r="E75" i="8"/>
  <c r="D76" i="8"/>
  <c r="E76" i="8"/>
  <c r="D77" i="8"/>
  <c r="E77" i="8"/>
  <c r="D78" i="8"/>
  <c r="E78" i="8"/>
  <c r="D79" i="8"/>
  <c r="E79" i="8"/>
  <c r="D80" i="8"/>
  <c r="E80" i="8"/>
  <c r="D81" i="8"/>
  <c r="E81" i="8"/>
  <c r="D82" i="8"/>
  <c r="E82" i="8"/>
  <c r="D83" i="8"/>
  <c r="E83" i="8"/>
  <c r="D84" i="8"/>
  <c r="E84" i="8"/>
  <c r="D85" i="8"/>
  <c r="E85" i="8"/>
  <c r="D86" i="8"/>
  <c r="E86" i="8"/>
  <c r="D87" i="8"/>
  <c r="E87" i="8"/>
  <c r="D88" i="8"/>
  <c r="E88" i="8"/>
  <c r="D89" i="8"/>
  <c r="E89" i="8"/>
  <c r="D90" i="8"/>
  <c r="E90" i="8"/>
  <c r="D91" i="8"/>
  <c r="E91" i="8"/>
  <c r="D92" i="8"/>
  <c r="E92" i="8"/>
  <c r="D93" i="8"/>
  <c r="E93" i="8"/>
  <c r="D94" i="8"/>
  <c r="E94" i="8"/>
  <c r="D95" i="8"/>
  <c r="E95" i="8"/>
  <c r="D96" i="8"/>
  <c r="E96" i="8"/>
  <c r="D97" i="8"/>
  <c r="E97" i="8"/>
  <c r="D98" i="8"/>
  <c r="E98" i="8"/>
  <c r="D99" i="8"/>
  <c r="E99" i="8"/>
  <c r="D100" i="8"/>
  <c r="E100" i="8"/>
  <c r="D101" i="8"/>
  <c r="E101" i="8"/>
  <c r="D102" i="8"/>
  <c r="E102" i="8"/>
  <c r="D103" i="8"/>
  <c r="E103" i="8"/>
  <c r="D104" i="8"/>
  <c r="E104" i="8"/>
  <c r="D105" i="8"/>
  <c r="E105" i="8"/>
  <c r="D106" i="8"/>
  <c r="E106" i="8"/>
  <c r="D107" i="8"/>
  <c r="E107" i="8"/>
  <c r="D108" i="8"/>
  <c r="E108" i="8"/>
  <c r="D109" i="8"/>
  <c r="E109" i="8"/>
  <c r="D110" i="8"/>
  <c r="E110" i="8"/>
  <c r="D111" i="8"/>
  <c r="E111" i="8"/>
  <c r="D112" i="8"/>
  <c r="E112" i="8"/>
  <c r="D113" i="8"/>
  <c r="E113" i="8"/>
  <c r="D114" i="8"/>
  <c r="E114" i="8"/>
  <c r="D115" i="8"/>
  <c r="E115" i="8"/>
  <c r="D116" i="8"/>
  <c r="E116" i="8"/>
  <c r="D117" i="8"/>
  <c r="E117" i="8"/>
  <c r="D118" i="8"/>
  <c r="E118" i="8"/>
  <c r="D119" i="8"/>
  <c r="E119" i="8"/>
  <c r="D120" i="8"/>
  <c r="E120" i="8"/>
  <c r="D121" i="8"/>
  <c r="E121" i="8"/>
  <c r="D122" i="8"/>
  <c r="E122" i="8"/>
  <c r="D32" i="8"/>
  <c r="E32" i="8"/>
  <c r="C18" i="8"/>
  <c r="E18" i="8"/>
  <c r="C19" i="8"/>
  <c r="E19" i="8"/>
  <c r="C17" i="8"/>
  <c r="E17" i="8"/>
  <c r="C16" i="8"/>
  <c r="E16" i="8"/>
  <c r="C15" i="8"/>
  <c r="E15" i="8"/>
  <c r="C14" i="8"/>
  <c r="E14" i="8"/>
  <c r="D34" i="7"/>
  <c r="E34" i="7"/>
  <c r="D35" i="7"/>
  <c r="E35" i="7"/>
  <c r="D36" i="7"/>
  <c r="E36" i="7"/>
  <c r="D37" i="7"/>
  <c r="E37" i="7"/>
  <c r="D38" i="7"/>
  <c r="E38" i="7"/>
  <c r="D39" i="7"/>
  <c r="E39" i="7"/>
  <c r="D40" i="7"/>
  <c r="E40" i="7"/>
  <c r="D41" i="7"/>
  <c r="E41" i="7"/>
  <c r="D42" i="7"/>
  <c r="E42" i="7"/>
  <c r="D43" i="7"/>
  <c r="E43" i="7"/>
  <c r="D44" i="7"/>
  <c r="E44" i="7"/>
  <c r="D45" i="7"/>
  <c r="E45" i="7"/>
  <c r="D46" i="7"/>
  <c r="E46" i="7"/>
  <c r="D47" i="7"/>
  <c r="E47" i="7"/>
  <c r="D48" i="7"/>
  <c r="E48" i="7"/>
  <c r="D49" i="7"/>
  <c r="E49" i="7"/>
  <c r="D50" i="7"/>
  <c r="E50" i="7"/>
  <c r="D51" i="7"/>
  <c r="E51" i="7"/>
  <c r="D52" i="7"/>
  <c r="E52" i="7"/>
  <c r="D53" i="7"/>
  <c r="E53" i="7"/>
  <c r="D54" i="7"/>
  <c r="E54" i="7"/>
  <c r="D55" i="7"/>
  <c r="E55" i="7"/>
  <c r="D56" i="7"/>
  <c r="E56" i="7"/>
  <c r="D57" i="7"/>
  <c r="E57" i="7"/>
  <c r="D58" i="7"/>
  <c r="E58" i="7"/>
  <c r="D59" i="7"/>
  <c r="E59" i="7"/>
  <c r="D60" i="7"/>
  <c r="E60" i="7"/>
  <c r="D61" i="7"/>
  <c r="E61" i="7"/>
  <c r="D62" i="7"/>
  <c r="E62" i="7"/>
  <c r="D63" i="7"/>
  <c r="E63" i="7"/>
  <c r="D64" i="7"/>
  <c r="E64" i="7"/>
  <c r="D65" i="7"/>
  <c r="E65" i="7"/>
  <c r="D66" i="7"/>
  <c r="E66" i="7"/>
  <c r="D67" i="7"/>
  <c r="E67" i="7"/>
  <c r="D68" i="7"/>
  <c r="E68" i="7"/>
  <c r="D69" i="7"/>
  <c r="E69" i="7"/>
  <c r="D70" i="7"/>
  <c r="E70" i="7"/>
  <c r="D71" i="7"/>
  <c r="E71" i="7"/>
  <c r="D72" i="7"/>
  <c r="E72" i="7"/>
  <c r="D73" i="7"/>
  <c r="E73" i="7"/>
  <c r="D74" i="7"/>
  <c r="E74" i="7"/>
  <c r="D75" i="7"/>
  <c r="E75" i="7"/>
  <c r="D76" i="7"/>
  <c r="E76" i="7"/>
  <c r="D77" i="7"/>
  <c r="E77" i="7"/>
  <c r="D78" i="7"/>
  <c r="E78" i="7"/>
  <c r="D79" i="7"/>
  <c r="E79" i="7"/>
  <c r="D80" i="7"/>
  <c r="E80" i="7"/>
  <c r="D81" i="7"/>
  <c r="E81" i="7"/>
  <c r="D82" i="7"/>
  <c r="E82" i="7"/>
  <c r="D83" i="7"/>
  <c r="E83" i="7"/>
  <c r="D84" i="7"/>
  <c r="E84" i="7"/>
  <c r="D85" i="7"/>
  <c r="E85" i="7"/>
  <c r="D86" i="7"/>
  <c r="E86" i="7"/>
  <c r="D87" i="7"/>
  <c r="E87" i="7"/>
  <c r="D88" i="7"/>
  <c r="E88" i="7"/>
  <c r="D89" i="7"/>
  <c r="E89" i="7"/>
  <c r="D90" i="7"/>
  <c r="E90" i="7"/>
  <c r="D91" i="7"/>
  <c r="E91" i="7"/>
  <c r="D92" i="7"/>
  <c r="E92" i="7"/>
  <c r="D93" i="7"/>
  <c r="E93" i="7"/>
  <c r="D94" i="7"/>
  <c r="E94" i="7"/>
  <c r="D95" i="7"/>
  <c r="E95" i="7"/>
  <c r="D96" i="7"/>
  <c r="E96" i="7"/>
  <c r="D97" i="7"/>
  <c r="E97" i="7"/>
  <c r="D98" i="7"/>
  <c r="E98" i="7"/>
  <c r="D99" i="7"/>
  <c r="E99" i="7"/>
  <c r="D100" i="7"/>
  <c r="E100" i="7"/>
  <c r="D101" i="7"/>
  <c r="E101" i="7"/>
  <c r="D102" i="7"/>
  <c r="E102" i="7"/>
  <c r="D103" i="7"/>
  <c r="E103" i="7"/>
  <c r="D104" i="7"/>
  <c r="E104" i="7"/>
  <c r="D105" i="7"/>
  <c r="E105" i="7"/>
  <c r="D106" i="7"/>
  <c r="E106" i="7"/>
  <c r="D107" i="7"/>
  <c r="E107" i="7"/>
  <c r="D108" i="7"/>
  <c r="E108" i="7"/>
  <c r="D109" i="7"/>
  <c r="E109" i="7"/>
  <c r="D110" i="7"/>
  <c r="E110" i="7"/>
  <c r="D111" i="7"/>
  <c r="E111" i="7"/>
  <c r="D112" i="7"/>
  <c r="E112" i="7"/>
  <c r="D113" i="7"/>
  <c r="E113" i="7"/>
  <c r="D114" i="7"/>
  <c r="E114" i="7"/>
  <c r="D115" i="7"/>
  <c r="E115" i="7"/>
  <c r="D116" i="7"/>
  <c r="E116" i="7"/>
  <c r="D117" i="7"/>
  <c r="E117" i="7"/>
  <c r="D118" i="7"/>
  <c r="E118" i="7"/>
  <c r="D119" i="7"/>
  <c r="E119" i="7"/>
  <c r="D120" i="7"/>
  <c r="E120" i="7"/>
  <c r="D121" i="7"/>
  <c r="E121" i="7"/>
  <c r="D122" i="7"/>
  <c r="E122" i="7"/>
  <c r="D33" i="7"/>
  <c r="E33" i="7"/>
  <c r="C19" i="7"/>
  <c r="E19" i="7"/>
  <c r="C18" i="7"/>
  <c r="E18" i="7"/>
  <c r="C17" i="7"/>
  <c r="E17" i="7"/>
  <c r="C16" i="7"/>
  <c r="E16" i="7"/>
  <c r="C15" i="7"/>
  <c r="E15" i="7"/>
  <c r="C14" i="7"/>
  <c r="E14" i="7"/>
  <c r="D33" i="6"/>
  <c r="E33" i="6"/>
  <c r="D34" i="6"/>
  <c r="E34" i="6"/>
  <c r="D35" i="6"/>
  <c r="E35" i="6"/>
  <c r="D36" i="6"/>
  <c r="E36" i="6"/>
  <c r="D37" i="6"/>
  <c r="E37" i="6"/>
  <c r="D38" i="6"/>
  <c r="E38" i="6"/>
  <c r="D39" i="6"/>
  <c r="E39" i="6"/>
  <c r="D40" i="6"/>
  <c r="E40" i="6"/>
  <c r="D41" i="6"/>
  <c r="E41" i="6"/>
  <c r="D42" i="6"/>
  <c r="E42" i="6"/>
  <c r="D43" i="6"/>
  <c r="E43" i="6"/>
  <c r="D44" i="6"/>
  <c r="E44" i="6"/>
  <c r="D45" i="6"/>
  <c r="E45" i="6"/>
  <c r="D46" i="6"/>
  <c r="E46" i="6"/>
  <c r="D48" i="6"/>
  <c r="E48" i="6"/>
  <c r="D49" i="6"/>
  <c r="E49" i="6"/>
  <c r="D50" i="6"/>
  <c r="E50" i="6"/>
  <c r="D51" i="6"/>
  <c r="E51" i="6"/>
  <c r="D52" i="6"/>
  <c r="E52" i="6"/>
  <c r="D53" i="6"/>
  <c r="E53" i="6"/>
  <c r="D54" i="6"/>
  <c r="E54" i="6"/>
  <c r="D55" i="6"/>
  <c r="E55" i="6"/>
  <c r="D56" i="6"/>
  <c r="E56" i="6"/>
  <c r="D57" i="6"/>
  <c r="E57" i="6"/>
  <c r="D58" i="6"/>
  <c r="E58" i="6"/>
  <c r="D59" i="6"/>
  <c r="E59" i="6"/>
  <c r="D60" i="6"/>
  <c r="E60" i="6"/>
  <c r="D61" i="6"/>
  <c r="E61" i="6"/>
  <c r="D62" i="6"/>
  <c r="E62" i="6"/>
  <c r="D63" i="6"/>
  <c r="E63" i="6"/>
  <c r="D64" i="6"/>
  <c r="E64" i="6"/>
  <c r="D65" i="6"/>
  <c r="E65" i="6"/>
  <c r="D66" i="6"/>
  <c r="E66" i="6"/>
  <c r="D67" i="6"/>
  <c r="E67" i="6"/>
  <c r="D68" i="6"/>
  <c r="E68" i="6"/>
  <c r="D69" i="6"/>
  <c r="E69" i="6"/>
  <c r="D70" i="6"/>
  <c r="E70" i="6"/>
  <c r="D71" i="6"/>
  <c r="E71" i="6"/>
  <c r="D72" i="6"/>
  <c r="E72" i="6"/>
  <c r="D73" i="6"/>
  <c r="E73" i="6"/>
  <c r="D74" i="6"/>
  <c r="E74" i="6"/>
  <c r="D75" i="6"/>
  <c r="E75" i="6"/>
  <c r="D76" i="6"/>
  <c r="E76" i="6"/>
  <c r="D77" i="6"/>
  <c r="E77" i="6"/>
  <c r="D78" i="6"/>
  <c r="E78" i="6"/>
  <c r="D79" i="6"/>
  <c r="E79" i="6"/>
  <c r="D80" i="6"/>
  <c r="E80" i="6"/>
  <c r="D81" i="6"/>
  <c r="E81" i="6"/>
  <c r="D82" i="6"/>
  <c r="E82" i="6"/>
  <c r="D83" i="6"/>
  <c r="E83" i="6"/>
  <c r="D84" i="6"/>
  <c r="E84" i="6"/>
  <c r="D85" i="6"/>
  <c r="E85" i="6"/>
  <c r="D86" i="6"/>
  <c r="E86" i="6"/>
  <c r="D87" i="6"/>
  <c r="E87" i="6"/>
  <c r="D88" i="6"/>
  <c r="E88" i="6"/>
  <c r="D89" i="6"/>
  <c r="E89" i="6"/>
  <c r="D90" i="6"/>
  <c r="E90" i="6"/>
  <c r="D91" i="6"/>
  <c r="E91" i="6"/>
  <c r="D92" i="6"/>
  <c r="E92" i="6"/>
  <c r="D93" i="6"/>
  <c r="E93" i="6"/>
  <c r="D94" i="6"/>
  <c r="E94" i="6"/>
  <c r="D95" i="6"/>
  <c r="E95" i="6"/>
  <c r="D96" i="6"/>
  <c r="E96" i="6"/>
  <c r="D97" i="6"/>
  <c r="E97" i="6"/>
  <c r="D98" i="6"/>
  <c r="E98" i="6"/>
  <c r="D99" i="6"/>
  <c r="E99" i="6"/>
  <c r="D100" i="6"/>
  <c r="E100" i="6"/>
  <c r="D101" i="6"/>
  <c r="E101" i="6"/>
  <c r="D102" i="6"/>
  <c r="E102" i="6"/>
  <c r="D103" i="6"/>
  <c r="E103" i="6"/>
  <c r="D104" i="6"/>
  <c r="E104" i="6"/>
  <c r="D105" i="6"/>
  <c r="E105" i="6"/>
  <c r="D106" i="6"/>
  <c r="E106" i="6"/>
  <c r="D107" i="6"/>
  <c r="E107" i="6"/>
  <c r="D108" i="6"/>
  <c r="E108" i="6"/>
  <c r="D109" i="6"/>
  <c r="E109" i="6"/>
  <c r="D110" i="6"/>
  <c r="E110" i="6"/>
  <c r="D111" i="6"/>
  <c r="E111" i="6"/>
  <c r="D112" i="6"/>
  <c r="E112" i="6"/>
  <c r="D113" i="6"/>
  <c r="E113" i="6"/>
  <c r="D114" i="6"/>
  <c r="E114" i="6"/>
  <c r="D115" i="6"/>
  <c r="E115" i="6"/>
  <c r="D116" i="6"/>
  <c r="E116" i="6"/>
  <c r="D117" i="6"/>
  <c r="E117" i="6"/>
  <c r="D118" i="6"/>
  <c r="E118" i="6"/>
  <c r="D119" i="6"/>
  <c r="E119" i="6"/>
  <c r="D120" i="6"/>
  <c r="E120" i="6"/>
  <c r="D121" i="6"/>
  <c r="E121" i="6"/>
  <c r="D122" i="6"/>
  <c r="E122" i="6"/>
  <c r="D32" i="6"/>
  <c r="E32" i="6"/>
  <c r="C13" i="6"/>
  <c r="E13" i="6"/>
  <c r="C18" i="6"/>
  <c r="E18" i="6"/>
  <c r="C17" i="6"/>
  <c r="E17" i="6"/>
  <c r="C16" i="6"/>
  <c r="E16" i="6"/>
  <c r="C15" i="6"/>
  <c r="E15" i="6"/>
  <c r="C14" i="6"/>
  <c r="E14" i="6"/>
  <c r="D86" i="5"/>
  <c r="E86" i="5"/>
  <c r="D94" i="5"/>
  <c r="E94" i="5"/>
  <c r="D32" i="5"/>
  <c r="E32" i="5"/>
  <c r="D33" i="5"/>
  <c r="E33" i="5"/>
  <c r="D34" i="5"/>
  <c r="E34" i="5"/>
  <c r="D35" i="5"/>
  <c r="E35" i="5"/>
  <c r="D36" i="5"/>
  <c r="E36" i="5"/>
  <c r="D37" i="5"/>
  <c r="E37" i="5"/>
  <c r="D38" i="5"/>
  <c r="E38" i="5"/>
  <c r="D39" i="5"/>
  <c r="E39" i="5"/>
  <c r="D40" i="5"/>
  <c r="E40" i="5"/>
  <c r="D41" i="5"/>
  <c r="E41" i="5"/>
  <c r="D42" i="5"/>
  <c r="E42" i="5"/>
  <c r="D43" i="5"/>
  <c r="E43" i="5"/>
  <c r="D44" i="5"/>
  <c r="E44" i="5"/>
  <c r="D45" i="5"/>
  <c r="E45" i="5"/>
  <c r="D46" i="5"/>
  <c r="E46" i="5"/>
  <c r="D47" i="5"/>
  <c r="E47" i="5"/>
  <c r="D48" i="5"/>
  <c r="E48" i="5"/>
  <c r="D49" i="5"/>
  <c r="E49" i="5"/>
  <c r="D50" i="5"/>
  <c r="E50" i="5"/>
  <c r="D51" i="5"/>
  <c r="E51" i="5"/>
  <c r="D52" i="5"/>
  <c r="E52" i="5"/>
  <c r="D53" i="5"/>
  <c r="E53" i="5"/>
  <c r="D54" i="5"/>
  <c r="E54" i="5"/>
  <c r="D55" i="5"/>
  <c r="E55" i="5"/>
  <c r="D56" i="5"/>
  <c r="E56" i="5"/>
  <c r="D57" i="5"/>
  <c r="E57" i="5"/>
  <c r="D58" i="5"/>
  <c r="E58" i="5"/>
  <c r="D59" i="5"/>
  <c r="E59" i="5"/>
  <c r="D60" i="5"/>
  <c r="E60" i="5"/>
  <c r="D61" i="5"/>
  <c r="E61" i="5"/>
  <c r="D62" i="5"/>
  <c r="E62" i="5"/>
  <c r="D63" i="5"/>
  <c r="E63" i="5"/>
  <c r="D64" i="5"/>
  <c r="E64" i="5"/>
  <c r="D65" i="5"/>
  <c r="E65" i="5"/>
  <c r="D66" i="5"/>
  <c r="E66" i="5"/>
  <c r="D67" i="5"/>
  <c r="E67" i="5"/>
  <c r="D68" i="5"/>
  <c r="E68" i="5"/>
  <c r="D69" i="5"/>
  <c r="E69" i="5"/>
  <c r="D70" i="5"/>
  <c r="E70" i="5"/>
  <c r="D71" i="5"/>
  <c r="E71" i="5"/>
  <c r="D72" i="5"/>
  <c r="E72" i="5"/>
  <c r="D73" i="5"/>
  <c r="E73" i="5"/>
  <c r="D74" i="5"/>
  <c r="E74" i="5"/>
  <c r="D75" i="5"/>
  <c r="E75" i="5"/>
  <c r="D76" i="5"/>
  <c r="E76" i="5"/>
  <c r="D77" i="5"/>
  <c r="E77" i="5"/>
  <c r="D78" i="5"/>
  <c r="E78" i="5"/>
  <c r="D79" i="5"/>
  <c r="E79" i="5"/>
  <c r="D80" i="5"/>
  <c r="E80" i="5"/>
  <c r="D81" i="5"/>
  <c r="E81" i="5"/>
  <c r="D82" i="5"/>
  <c r="E82" i="5"/>
  <c r="D83" i="5"/>
  <c r="E83" i="5"/>
  <c r="D84" i="5"/>
  <c r="E84" i="5"/>
  <c r="D85" i="5"/>
  <c r="E85" i="5"/>
  <c r="D87" i="5"/>
  <c r="E87" i="5"/>
  <c r="D88" i="5"/>
  <c r="E88" i="5"/>
  <c r="D89" i="5"/>
  <c r="E89" i="5"/>
  <c r="D90" i="5"/>
  <c r="E90" i="5"/>
  <c r="D91" i="5"/>
  <c r="E91" i="5"/>
  <c r="D92" i="5"/>
  <c r="E92" i="5"/>
  <c r="D93" i="5"/>
  <c r="E93" i="5"/>
  <c r="D95" i="5"/>
  <c r="E95" i="5"/>
  <c r="D96" i="5"/>
  <c r="E96" i="5"/>
  <c r="D97" i="5"/>
  <c r="E97" i="5"/>
  <c r="D98" i="5"/>
  <c r="E98" i="5"/>
  <c r="D99" i="5"/>
  <c r="E99" i="5"/>
  <c r="D100" i="5"/>
  <c r="E100" i="5"/>
  <c r="D101" i="5"/>
  <c r="E101" i="5"/>
  <c r="D102" i="5"/>
  <c r="E102" i="5"/>
  <c r="D103" i="5"/>
  <c r="E103" i="5"/>
  <c r="D104" i="5"/>
  <c r="E104" i="5"/>
  <c r="D105" i="5"/>
  <c r="E105" i="5"/>
  <c r="D106" i="5"/>
  <c r="E106" i="5"/>
  <c r="D107" i="5"/>
  <c r="E107" i="5"/>
  <c r="D108" i="5"/>
  <c r="E108" i="5"/>
  <c r="D109" i="5"/>
  <c r="E109" i="5"/>
  <c r="D110" i="5"/>
  <c r="E110" i="5"/>
  <c r="D111" i="5"/>
  <c r="E111" i="5"/>
  <c r="D112" i="5"/>
  <c r="E112" i="5"/>
  <c r="D113" i="5"/>
  <c r="E113" i="5"/>
  <c r="D114" i="5"/>
  <c r="E114" i="5"/>
  <c r="D115" i="5"/>
  <c r="E115" i="5"/>
  <c r="D116" i="5"/>
  <c r="E116" i="5"/>
  <c r="D117" i="5"/>
  <c r="E117" i="5"/>
  <c r="D118" i="5"/>
  <c r="E118" i="5"/>
  <c r="D119" i="5"/>
  <c r="E119" i="5"/>
  <c r="D120" i="5"/>
  <c r="E120" i="5"/>
  <c r="D31" i="5"/>
  <c r="E31" i="5"/>
  <c r="C18" i="5"/>
  <c r="E18" i="5"/>
  <c r="C19" i="5"/>
  <c r="E19" i="5"/>
  <c r="C17" i="5"/>
  <c r="E17" i="5"/>
  <c r="C16" i="5"/>
  <c r="E16" i="5"/>
  <c r="C15" i="5"/>
  <c r="E15" i="5"/>
  <c r="C14" i="5"/>
  <c r="E14" i="5"/>
  <c r="D33" i="4"/>
  <c r="E33" i="4"/>
  <c r="D34" i="4"/>
  <c r="E34" i="4"/>
  <c r="D35" i="4"/>
  <c r="E35" i="4"/>
  <c r="D36" i="4"/>
  <c r="E36" i="4"/>
  <c r="D37" i="4"/>
  <c r="E37" i="4"/>
  <c r="D38" i="4"/>
  <c r="E38" i="4"/>
  <c r="D39" i="4"/>
  <c r="E39" i="4"/>
  <c r="D40" i="4"/>
  <c r="E40" i="4"/>
  <c r="D41" i="4"/>
  <c r="E41" i="4"/>
  <c r="D42" i="4"/>
  <c r="E42" i="4"/>
  <c r="D43" i="4"/>
  <c r="E43" i="4"/>
  <c r="D44" i="4"/>
  <c r="E44" i="4"/>
  <c r="D45" i="4"/>
  <c r="E45" i="4"/>
  <c r="D46" i="4"/>
  <c r="E46" i="4"/>
  <c r="D48" i="4"/>
  <c r="E48" i="4"/>
  <c r="D49" i="4"/>
  <c r="E49" i="4"/>
  <c r="D50" i="4"/>
  <c r="E50" i="4"/>
  <c r="D51" i="4"/>
  <c r="E51" i="4"/>
  <c r="D52" i="4"/>
  <c r="E52" i="4"/>
  <c r="D53" i="4"/>
  <c r="E53" i="4"/>
  <c r="D54" i="4"/>
  <c r="E54" i="4"/>
  <c r="D55" i="4"/>
  <c r="E55" i="4"/>
  <c r="D56" i="4"/>
  <c r="E56" i="4"/>
  <c r="D57" i="4"/>
  <c r="E57" i="4"/>
  <c r="D58" i="4"/>
  <c r="E58" i="4"/>
  <c r="D59" i="4"/>
  <c r="E59" i="4"/>
  <c r="D60" i="4"/>
  <c r="E60" i="4"/>
  <c r="D61" i="4"/>
  <c r="E61" i="4"/>
  <c r="D62" i="4"/>
  <c r="E62" i="4"/>
  <c r="D63" i="4"/>
  <c r="E63" i="4"/>
  <c r="D64" i="4"/>
  <c r="E64" i="4"/>
  <c r="D65" i="4"/>
  <c r="E65" i="4"/>
  <c r="D66" i="4"/>
  <c r="E66" i="4"/>
  <c r="D67" i="4"/>
  <c r="E67" i="4"/>
  <c r="D68" i="4"/>
  <c r="E68" i="4"/>
  <c r="D69" i="4"/>
  <c r="E69" i="4"/>
  <c r="D70" i="4"/>
  <c r="E70" i="4"/>
  <c r="D71" i="4"/>
  <c r="E71" i="4"/>
  <c r="D72" i="4"/>
  <c r="E72" i="4"/>
  <c r="D73" i="4"/>
  <c r="E73" i="4"/>
  <c r="D74" i="4"/>
  <c r="E74" i="4"/>
  <c r="D75" i="4"/>
  <c r="E75" i="4"/>
  <c r="D76" i="4"/>
  <c r="E76" i="4"/>
  <c r="D77" i="4"/>
  <c r="E77" i="4"/>
  <c r="D78" i="4"/>
  <c r="E78" i="4"/>
  <c r="D79" i="4"/>
  <c r="E79" i="4"/>
  <c r="D80" i="4"/>
  <c r="E80" i="4"/>
  <c r="D81" i="4"/>
  <c r="E81" i="4"/>
  <c r="D82" i="4"/>
  <c r="E82" i="4"/>
  <c r="D83" i="4"/>
  <c r="E83" i="4"/>
  <c r="D84" i="4"/>
  <c r="E84" i="4"/>
  <c r="D85" i="4"/>
  <c r="E85" i="4"/>
  <c r="D86" i="4"/>
  <c r="E86" i="4"/>
  <c r="D87" i="4"/>
  <c r="E87" i="4"/>
  <c r="D88" i="4"/>
  <c r="E88" i="4"/>
  <c r="D89" i="4"/>
  <c r="E89" i="4"/>
  <c r="D90" i="4"/>
  <c r="E90" i="4"/>
  <c r="D91" i="4"/>
  <c r="E91" i="4"/>
  <c r="D92" i="4"/>
  <c r="E92" i="4"/>
  <c r="D93" i="4"/>
  <c r="E93" i="4"/>
  <c r="D94" i="4"/>
  <c r="E94" i="4"/>
  <c r="D95" i="4"/>
  <c r="E95" i="4"/>
  <c r="D96" i="4"/>
  <c r="E96" i="4"/>
  <c r="D97" i="4"/>
  <c r="E97" i="4"/>
  <c r="D98" i="4"/>
  <c r="E98" i="4"/>
  <c r="D99" i="4"/>
  <c r="E99" i="4"/>
  <c r="D100" i="4"/>
  <c r="E100" i="4"/>
  <c r="D101" i="4"/>
  <c r="E101" i="4"/>
  <c r="D102" i="4"/>
  <c r="E102" i="4"/>
  <c r="D103" i="4"/>
  <c r="E103" i="4"/>
  <c r="D104" i="4"/>
  <c r="E104" i="4"/>
  <c r="D105" i="4"/>
  <c r="E105" i="4"/>
  <c r="D106" i="4"/>
  <c r="E106" i="4"/>
  <c r="D107" i="4"/>
  <c r="E107" i="4"/>
  <c r="D108" i="4"/>
  <c r="E108" i="4"/>
  <c r="D109" i="4"/>
  <c r="E109" i="4"/>
  <c r="D110" i="4"/>
  <c r="E110" i="4"/>
  <c r="D111" i="4"/>
  <c r="E111" i="4"/>
  <c r="D112" i="4"/>
  <c r="E112" i="4"/>
  <c r="D113" i="4"/>
  <c r="E113" i="4"/>
  <c r="D114" i="4"/>
  <c r="E114" i="4"/>
  <c r="D115" i="4"/>
  <c r="E115" i="4"/>
  <c r="D116" i="4"/>
  <c r="E116" i="4"/>
  <c r="D117" i="4"/>
  <c r="E117" i="4"/>
  <c r="D118" i="4"/>
  <c r="E118" i="4"/>
  <c r="D119" i="4"/>
  <c r="E119" i="4"/>
  <c r="D120" i="4"/>
  <c r="E120" i="4"/>
  <c r="D121" i="4"/>
  <c r="E121" i="4"/>
  <c r="D122" i="4"/>
  <c r="E122" i="4"/>
  <c r="D32" i="4"/>
  <c r="E32" i="4"/>
  <c r="C15" i="4"/>
  <c r="E15" i="4"/>
  <c r="C18" i="4"/>
  <c r="E18" i="4"/>
  <c r="C14" i="4"/>
  <c r="E14" i="4"/>
  <c r="C19" i="4"/>
  <c r="E19" i="4"/>
  <c r="C17" i="4"/>
  <c r="E17" i="4"/>
  <c r="C16" i="4"/>
  <c r="E16" i="4"/>
  <c r="D35" i="3"/>
  <c r="E35" i="3"/>
  <c r="D36" i="3"/>
  <c r="E36" i="3"/>
  <c r="D37" i="3"/>
  <c r="E37" i="3"/>
  <c r="D38" i="3"/>
  <c r="E38" i="3"/>
  <c r="D39" i="3"/>
  <c r="E39" i="3"/>
  <c r="D40" i="3"/>
  <c r="E40" i="3"/>
  <c r="D41" i="3"/>
  <c r="E41" i="3"/>
  <c r="D42" i="3"/>
  <c r="E42" i="3"/>
  <c r="D43" i="3"/>
  <c r="E43" i="3"/>
  <c r="D44" i="3"/>
  <c r="E44" i="3"/>
  <c r="D45" i="3"/>
  <c r="E45" i="3"/>
  <c r="D46" i="3"/>
  <c r="E46" i="3"/>
  <c r="D47" i="3"/>
  <c r="E47" i="3"/>
  <c r="D48" i="3"/>
  <c r="E48" i="3"/>
  <c r="D49" i="3"/>
  <c r="E49" i="3"/>
  <c r="D50" i="3"/>
  <c r="E50" i="3"/>
  <c r="D51" i="3"/>
  <c r="E51" i="3"/>
  <c r="D52" i="3"/>
  <c r="E52" i="3"/>
  <c r="D53" i="3"/>
  <c r="E53" i="3"/>
  <c r="D54" i="3"/>
  <c r="E54" i="3"/>
  <c r="D55" i="3"/>
  <c r="E55" i="3"/>
  <c r="D56" i="3"/>
  <c r="E56" i="3"/>
  <c r="D57" i="3"/>
  <c r="E57" i="3"/>
  <c r="D58" i="3"/>
  <c r="E58" i="3"/>
  <c r="D59" i="3"/>
  <c r="E59" i="3"/>
  <c r="D60" i="3"/>
  <c r="E60" i="3"/>
  <c r="D61" i="3"/>
  <c r="E61" i="3"/>
  <c r="D62" i="3"/>
  <c r="E62" i="3"/>
  <c r="D63" i="3"/>
  <c r="E63" i="3"/>
  <c r="D64" i="3"/>
  <c r="E64" i="3"/>
  <c r="D65" i="3"/>
  <c r="E65" i="3"/>
  <c r="D66" i="3"/>
  <c r="E66" i="3"/>
  <c r="D67" i="3"/>
  <c r="E67" i="3"/>
  <c r="D68" i="3"/>
  <c r="E68" i="3"/>
  <c r="D69" i="3"/>
  <c r="E69" i="3"/>
  <c r="D70" i="3"/>
  <c r="E70" i="3"/>
  <c r="D71" i="3"/>
  <c r="E71" i="3"/>
  <c r="D72" i="3"/>
  <c r="E72" i="3"/>
  <c r="D73" i="3"/>
  <c r="E73" i="3"/>
  <c r="D74" i="3"/>
  <c r="E74" i="3"/>
  <c r="D75" i="3"/>
  <c r="E75" i="3"/>
  <c r="D76" i="3"/>
  <c r="E76" i="3"/>
  <c r="D77" i="3"/>
  <c r="E77" i="3"/>
  <c r="D78" i="3"/>
  <c r="E78" i="3"/>
  <c r="D79" i="3"/>
  <c r="E79" i="3"/>
  <c r="D80" i="3"/>
  <c r="E80" i="3"/>
  <c r="D81" i="3"/>
  <c r="E81" i="3"/>
  <c r="D82" i="3"/>
  <c r="E82" i="3"/>
  <c r="D83" i="3"/>
  <c r="E83" i="3"/>
  <c r="D84" i="3"/>
  <c r="E84" i="3"/>
  <c r="D85" i="3"/>
  <c r="E85" i="3"/>
  <c r="D86" i="3"/>
  <c r="E86" i="3"/>
  <c r="D87" i="3"/>
  <c r="E87" i="3"/>
  <c r="D88" i="3"/>
  <c r="E88" i="3"/>
  <c r="D89" i="3"/>
  <c r="E89" i="3"/>
  <c r="D90" i="3"/>
  <c r="E90" i="3"/>
  <c r="D91" i="3"/>
  <c r="E91" i="3"/>
  <c r="D92" i="3"/>
  <c r="E92" i="3"/>
  <c r="D93" i="3"/>
  <c r="E93" i="3"/>
  <c r="D94" i="3"/>
  <c r="E94" i="3"/>
  <c r="D95" i="3"/>
  <c r="E95" i="3"/>
  <c r="D96" i="3"/>
  <c r="E96" i="3"/>
  <c r="D97" i="3"/>
  <c r="E97" i="3"/>
  <c r="D98" i="3"/>
  <c r="E98" i="3"/>
  <c r="D99" i="3"/>
  <c r="E99" i="3"/>
  <c r="D100" i="3"/>
  <c r="E100" i="3"/>
  <c r="D101" i="3"/>
  <c r="E101" i="3"/>
  <c r="D102" i="3"/>
  <c r="E102" i="3"/>
  <c r="D103" i="3"/>
  <c r="E103" i="3"/>
  <c r="D104" i="3"/>
  <c r="E104" i="3"/>
  <c r="D105" i="3"/>
  <c r="E105" i="3"/>
  <c r="D106" i="3"/>
  <c r="E106" i="3"/>
  <c r="D107" i="3"/>
  <c r="E107" i="3"/>
  <c r="D108" i="3"/>
  <c r="E108" i="3"/>
  <c r="D109" i="3"/>
  <c r="E109" i="3"/>
  <c r="D110" i="3"/>
  <c r="E110" i="3"/>
  <c r="D111" i="3"/>
  <c r="E111" i="3"/>
  <c r="D112" i="3"/>
  <c r="E112" i="3"/>
  <c r="D113" i="3"/>
  <c r="E113" i="3"/>
  <c r="D114" i="3"/>
  <c r="E114" i="3"/>
  <c r="D115" i="3"/>
  <c r="E115" i="3"/>
  <c r="D116" i="3"/>
  <c r="E116" i="3"/>
  <c r="D117" i="3"/>
  <c r="E117" i="3"/>
  <c r="D118" i="3"/>
  <c r="E118" i="3"/>
  <c r="D119" i="3"/>
  <c r="E119" i="3"/>
  <c r="D120" i="3"/>
  <c r="E120" i="3"/>
  <c r="D121" i="3"/>
  <c r="E121" i="3"/>
  <c r="D122" i="3"/>
  <c r="E122" i="3"/>
  <c r="D123" i="3"/>
  <c r="E123" i="3"/>
  <c r="D34" i="3"/>
  <c r="E34" i="3"/>
  <c r="C18" i="3"/>
  <c r="C17" i="3"/>
  <c r="E17" i="3"/>
  <c r="C16" i="3"/>
  <c r="E16" i="3"/>
  <c r="C15" i="3"/>
  <c r="E15" i="3"/>
  <c r="C14" i="3"/>
  <c r="E14" i="3"/>
  <c r="C13" i="3"/>
  <c r="E13" i="3"/>
  <c r="D64" i="2"/>
  <c r="E64" i="2"/>
  <c r="D33" i="2"/>
  <c r="E33" i="2"/>
  <c r="D34" i="2"/>
  <c r="E34" i="2"/>
  <c r="D35" i="2"/>
  <c r="E35" i="2"/>
  <c r="D36" i="2"/>
  <c r="E36" i="2"/>
  <c r="D37" i="2"/>
  <c r="E37" i="2"/>
  <c r="D38" i="2"/>
  <c r="E38" i="2"/>
  <c r="D39" i="2"/>
  <c r="E39" i="2"/>
  <c r="D40" i="2"/>
  <c r="E40" i="2"/>
  <c r="D41" i="2"/>
  <c r="E41" i="2"/>
  <c r="D42" i="2"/>
  <c r="E42" i="2"/>
  <c r="D43" i="2"/>
  <c r="E43" i="2"/>
  <c r="D44" i="2"/>
  <c r="E44" i="2"/>
  <c r="D45" i="2"/>
  <c r="E45" i="2"/>
  <c r="D46" i="2"/>
  <c r="E46" i="2"/>
  <c r="D48" i="2"/>
  <c r="E48" i="2"/>
  <c r="D49" i="2"/>
  <c r="E49" i="2"/>
  <c r="D50" i="2"/>
  <c r="E50" i="2"/>
  <c r="D51" i="2"/>
  <c r="E51" i="2"/>
  <c r="D52" i="2"/>
  <c r="E52" i="2"/>
  <c r="D53" i="2"/>
  <c r="E53" i="2"/>
  <c r="D54" i="2"/>
  <c r="E54" i="2"/>
  <c r="D55" i="2"/>
  <c r="E55" i="2"/>
  <c r="D56" i="2"/>
  <c r="E56" i="2"/>
  <c r="D57" i="2"/>
  <c r="E57" i="2"/>
  <c r="D58" i="2"/>
  <c r="E58" i="2"/>
  <c r="D59" i="2"/>
  <c r="E59" i="2"/>
  <c r="D60" i="2"/>
  <c r="E60" i="2"/>
  <c r="D61" i="2"/>
  <c r="E61" i="2"/>
  <c r="D62" i="2"/>
  <c r="E62" i="2"/>
  <c r="D63" i="2"/>
  <c r="E63" i="2"/>
  <c r="D65" i="2"/>
  <c r="E65" i="2"/>
  <c r="D66" i="2"/>
  <c r="E66" i="2"/>
  <c r="D67" i="2"/>
  <c r="E67" i="2"/>
  <c r="D68" i="2"/>
  <c r="E68" i="2"/>
  <c r="D69" i="2"/>
  <c r="E69" i="2"/>
  <c r="D70" i="2"/>
  <c r="E70" i="2"/>
  <c r="D71" i="2"/>
  <c r="E71" i="2"/>
  <c r="D72" i="2"/>
  <c r="E72" i="2"/>
  <c r="D73" i="2"/>
  <c r="E73" i="2"/>
  <c r="D74" i="2"/>
  <c r="E74" i="2"/>
  <c r="D75" i="2"/>
  <c r="E75" i="2"/>
  <c r="D76" i="2"/>
  <c r="E76" i="2"/>
  <c r="D77" i="2"/>
  <c r="E77" i="2"/>
  <c r="D78" i="2"/>
  <c r="E78" i="2"/>
  <c r="D79" i="2"/>
  <c r="E79" i="2"/>
  <c r="D80" i="2"/>
  <c r="E80" i="2"/>
  <c r="D81" i="2"/>
  <c r="E81" i="2"/>
  <c r="D82" i="2"/>
  <c r="E82" i="2"/>
  <c r="D83" i="2"/>
  <c r="E83" i="2"/>
  <c r="D84" i="2"/>
  <c r="E84" i="2"/>
  <c r="D85" i="2"/>
  <c r="E85" i="2"/>
  <c r="D86" i="2"/>
  <c r="E86" i="2"/>
  <c r="D87" i="2"/>
  <c r="E87" i="2"/>
  <c r="D88" i="2"/>
  <c r="E88" i="2"/>
  <c r="D89" i="2"/>
  <c r="E89" i="2"/>
  <c r="D90" i="2"/>
  <c r="E90" i="2"/>
  <c r="D91" i="2"/>
  <c r="E91" i="2"/>
  <c r="D92" i="2"/>
  <c r="E92" i="2"/>
  <c r="D93" i="2"/>
  <c r="E93" i="2"/>
  <c r="D94" i="2"/>
  <c r="E94" i="2"/>
  <c r="D95" i="2"/>
  <c r="E95" i="2"/>
  <c r="D96" i="2"/>
  <c r="E96" i="2"/>
  <c r="D97" i="2"/>
  <c r="E97" i="2"/>
  <c r="D98" i="2"/>
  <c r="E98" i="2"/>
  <c r="D99" i="2"/>
  <c r="E99" i="2"/>
  <c r="D100" i="2"/>
  <c r="E100" i="2"/>
  <c r="D101" i="2"/>
  <c r="E101" i="2"/>
  <c r="D102" i="2"/>
  <c r="E102" i="2"/>
  <c r="D103" i="2"/>
  <c r="E103" i="2"/>
  <c r="D104" i="2"/>
  <c r="E104" i="2"/>
  <c r="D105" i="2"/>
  <c r="E105" i="2"/>
  <c r="D106" i="2"/>
  <c r="E106" i="2"/>
  <c r="D107" i="2"/>
  <c r="E107" i="2"/>
  <c r="D108" i="2"/>
  <c r="E108" i="2"/>
  <c r="D109" i="2"/>
  <c r="E109" i="2"/>
  <c r="D110" i="2"/>
  <c r="E110" i="2"/>
  <c r="D111" i="2"/>
  <c r="E111" i="2"/>
  <c r="D112" i="2"/>
  <c r="E112" i="2"/>
  <c r="D113" i="2"/>
  <c r="E113" i="2"/>
  <c r="D114" i="2"/>
  <c r="E114" i="2"/>
  <c r="D115" i="2"/>
  <c r="E115" i="2"/>
  <c r="D116" i="2"/>
  <c r="E116" i="2"/>
  <c r="D117" i="2"/>
  <c r="E117" i="2"/>
  <c r="D118" i="2"/>
  <c r="E118" i="2"/>
  <c r="D119" i="2"/>
  <c r="E119" i="2"/>
  <c r="D120" i="2"/>
  <c r="E120" i="2"/>
  <c r="D121" i="2"/>
  <c r="E121" i="2"/>
  <c r="D122" i="2"/>
  <c r="E122" i="2"/>
  <c r="D32" i="2"/>
  <c r="E32" i="2"/>
  <c r="C17" i="2"/>
  <c r="E17" i="2"/>
  <c r="C18" i="2"/>
  <c r="E18" i="2"/>
  <c r="C19" i="2"/>
  <c r="E19" i="2"/>
  <c r="C16" i="2"/>
  <c r="E16" i="2"/>
  <c r="C15" i="2"/>
  <c r="E15" i="2"/>
  <c r="C14" i="2"/>
  <c r="E14" i="2"/>
  <c r="D79" i="1"/>
  <c r="E79" i="1"/>
  <c r="D87" i="1"/>
  <c r="E87" i="1"/>
  <c r="D95" i="1"/>
  <c r="E95" i="1"/>
  <c r="D33" i="1"/>
  <c r="E33" i="1"/>
  <c r="D34" i="1"/>
  <c r="E34" i="1"/>
  <c r="D35" i="1"/>
  <c r="E35" i="1"/>
  <c r="D36" i="1"/>
  <c r="E36" i="1"/>
  <c r="D37" i="1"/>
  <c r="E37" i="1"/>
  <c r="D38" i="1"/>
  <c r="E38" i="1"/>
  <c r="D39" i="1"/>
  <c r="E39" i="1"/>
  <c r="D40" i="1"/>
  <c r="E40" i="1"/>
  <c r="D41" i="1"/>
  <c r="E41" i="1"/>
  <c r="D42" i="1"/>
  <c r="E42" i="1"/>
  <c r="D43" i="1"/>
  <c r="E43" i="1"/>
  <c r="D44" i="1"/>
  <c r="E44" i="1"/>
  <c r="D45" i="1"/>
  <c r="E45" i="1"/>
  <c r="D46" i="1"/>
  <c r="E46" i="1"/>
  <c r="D47" i="1"/>
  <c r="E47" i="1"/>
  <c r="D48" i="1"/>
  <c r="E48" i="1"/>
  <c r="D49" i="1"/>
  <c r="E49" i="1"/>
  <c r="D50" i="1"/>
  <c r="E50" i="1"/>
  <c r="D51" i="1"/>
  <c r="E51" i="1"/>
  <c r="D52" i="1"/>
  <c r="E52" i="1"/>
  <c r="D53" i="1"/>
  <c r="E53" i="1"/>
  <c r="D54" i="1"/>
  <c r="E54" i="1"/>
  <c r="D55" i="1"/>
  <c r="E55" i="1"/>
  <c r="D56" i="1"/>
  <c r="E56" i="1"/>
  <c r="D57" i="1"/>
  <c r="E57" i="1"/>
  <c r="D58" i="1"/>
  <c r="E58" i="1"/>
  <c r="D59" i="1"/>
  <c r="E59" i="1"/>
  <c r="D60" i="1"/>
  <c r="E60" i="1"/>
  <c r="D61" i="1"/>
  <c r="E61" i="1"/>
  <c r="D62" i="1"/>
  <c r="E62" i="1"/>
  <c r="D63" i="1"/>
  <c r="E63" i="1"/>
  <c r="D64" i="1"/>
  <c r="E64" i="1"/>
  <c r="D65" i="1"/>
  <c r="E65" i="1"/>
  <c r="D66" i="1"/>
  <c r="E66" i="1"/>
  <c r="D67" i="1"/>
  <c r="E67" i="1"/>
  <c r="D68" i="1"/>
  <c r="E68" i="1"/>
  <c r="D69" i="1"/>
  <c r="E69" i="1"/>
  <c r="D70" i="1"/>
  <c r="E70" i="1"/>
  <c r="D71" i="1"/>
  <c r="E71" i="1"/>
  <c r="D72" i="1"/>
  <c r="E72" i="1"/>
  <c r="D73" i="1"/>
  <c r="E73" i="1"/>
  <c r="D74" i="1"/>
  <c r="E74" i="1"/>
  <c r="D75" i="1"/>
  <c r="E75" i="1"/>
  <c r="D76" i="1"/>
  <c r="E76" i="1"/>
  <c r="D77" i="1"/>
  <c r="E77" i="1"/>
  <c r="D78" i="1"/>
  <c r="E78" i="1"/>
  <c r="D80" i="1"/>
  <c r="E80" i="1"/>
  <c r="D81" i="1"/>
  <c r="E81" i="1"/>
  <c r="D82" i="1"/>
  <c r="E82" i="1"/>
  <c r="D83" i="1"/>
  <c r="E83" i="1"/>
  <c r="D84" i="1"/>
  <c r="E84" i="1"/>
  <c r="D85" i="1"/>
  <c r="E85" i="1"/>
  <c r="D86" i="1"/>
  <c r="E86" i="1"/>
  <c r="D88" i="1"/>
  <c r="E88" i="1"/>
  <c r="D89" i="1"/>
  <c r="E89" i="1"/>
  <c r="D90" i="1"/>
  <c r="E90" i="1"/>
  <c r="D91" i="1"/>
  <c r="E91" i="1"/>
  <c r="D92" i="1"/>
  <c r="E92" i="1"/>
  <c r="D93" i="1"/>
  <c r="E93" i="1"/>
  <c r="D94" i="1"/>
  <c r="E94" i="1"/>
  <c r="D96" i="1"/>
  <c r="E96" i="1"/>
  <c r="D97" i="1"/>
  <c r="E97" i="1"/>
  <c r="D98" i="1"/>
  <c r="E98" i="1"/>
  <c r="D99" i="1"/>
  <c r="E99" i="1"/>
  <c r="D100" i="1"/>
  <c r="E100" i="1"/>
  <c r="D101" i="1"/>
  <c r="E101" i="1"/>
  <c r="D102" i="1"/>
  <c r="E102" i="1"/>
  <c r="D103" i="1"/>
  <c r="E103" i="1"/>
  <c r="D104" i="1"/>
  <c r="E104" i="1"/>
  <c r="D105" i="1"/>
  <c r="E105" i="1"/>
  <c r="D106" i="1"/>
  <c r="E106" i="1"/>
  <c r="D107" i="1"/>
  <c r="E107" i="1"/>
  <c r="D108" i="1"/>
  <c r="E108" i="1"/>
  <c r="D109" i="1"/>
  <c r="E109" i="1"/>
  <c r="D110" i="1"/>
  <c r="E110" i="1"/>
  <c r="D111" i="1"/>
  <c r="E111" i="1"/>
  <c r="D112" i="1"/>
  <c r="E112" i="1"/>
  <c r="D113" i="1"/>
  <c r="E113" i="1"/>
  <c r="D114" i="1"/>
  <c r="E114" i="1"/>
  <c r="D115" i="1"/>
  <c r="E115" i="1"/>
  <c r="D116" i="1"/>
  <c r="E116" i="1"/>
  <c r="D117" i="1"/>
  <c r="E117" i="1"/>
  <c r="D118" i="1"/>
  <c r="E118" i="1"/>
  <c r="D119" i="1"/>
  <c r="E119" i="1"/>
  <c r="D120" i="1"/>
  <c r="E120" i="1"/>
  <c r="D121" i="1"/>
  <c r="E121" i="1"/>
  <c r="D32" i="1"/>
  <c r="E32" i="1"/>
  <c r="C16" i="1"/>
  <c r="E16" i="1"/>
  <c r="C17" i="1"/>
  <c r="E17" i="1"/>
  <c r="C18" i="1"/>
  <c r="E18" i="1"/>
  <c r="C15" i="1"/>
  <c r="E15" i="1"/>
  <c r="C14" i="1"/>
  <c r="E14" i="1"/>
  <c r="C13" i="1"/>
  <c r="E13" i="1"/>
</calcChain>
</file>

<file path=xl/sharedStrings.xml><?xml version="1.0" encoding="utf-8"?>
<sst xmlns="http://schemas.openxmlformats.org/spreadsheetml/2006/main" count="1630" uniqueCount="209">
  <si>
    <t xml:space="preserve"> </t>
  </si>
  <si>
    <t>abs</t>
  </si>
  <si>
    <t>abs-blank</t>
  </si>
  <si>
    <t>expected</t>
  </si>
  <si>
    <t>result</t>
  </si>
  <si>
    <t>std1</t>
  </si>
  <si>
    <t>std2</t>
  </si>
  <si>
    <t>std3</t>
  </si>
  <si>
    <t>std4</t>
  </si>
  <si>
    <t>std5</t>
  </si>
  <si>
    <t>blank</t>
  </si>
  <si>
    <t>concentratıon (ng/ml)</t>
  </si>
  <si>
    <t>Numune</t>
  </si>
  <si>
    <t>absorbans</t>
  </si>
  <si>
    <t>K-7.G</t>
  </si>
  <si>
    <t>1,125-1B</t>
  </si>
  <si>
    <t>1,125-2B</t>
  </si>
  <si>
    <t>1,125-3B</t>
  </si>
  <si>
    <t>1,125-4B</t>
  </si>
  <si>
    <t>1,125-5B</t>
  </si>
  <si>
    <t>1,125-6B</t>
  </si>
  <si>
    <t>1,125-7B</t>
  </si>
  <si>
    <t>1,125-8B</t>
  </si>
  <si>
    <t>1,125-9B</t>
  </si>
  <si>
    <t>1,125-10B</t>
  </si>
  <si>
    <t>0,375-7.G-1B</t>
  </si>
  <si>
    <t>0,375-7.G-2B</t>
  </si>
  <si>
    <t>0,375-7.G-3B</t>
  </si>
  <si>
    <t>0,375-7.G-4B</t>
  </si>
  <si>
    <t>0,375-7.G-5B</t>
  </si>
  <si>
    <t>0,375-7.G-6B</t>
  </si>
  <si>
    <t>0,375-7.G-7B</t>
  </si>
  <si>
    <t>0,375-7.G-8B</t>
  </si>
  <si>
    <t>0,375-7.G-9B</t>
  </si>
  <si>
    <t>0,375-7.G-10B</t>
  </si>
  <si>
    <t>2,25-1B</t>
  </si>
  <si>
    <t>2,25-2B</t>
  </si>
  <si>
    <t>2,25-3B</t>
  </si>
  <si>
    <t>2,25-4B</t>
  </si>
  <si>
    <t>2,25-5B</t>
  </si>
  <si>
    <t>2,25-6B</t>
  </si>
  <si>
    <t>2,25-7B</t>
  </si>
  <si>
    <t>2,25-8B</t>
  </si>
  <si>
    <t>K-3.G</t>
  </si>
  <si>
    <t>0,75-3.G</t>
  </si>
  <si>
    <t>0,75-1B</t>
  </si>
  <si>
    <t>0,75-Y</t>
  </si>
  <si>
    <t>1,875-1B</t>
  </si>
  <si>
    <t>1,875-2B</t>
  </si>
  <si>
    <t>1,875-3B</t>
  </si>
  <si>
    <t>1,875-4B</t>
  </si>
  <si>
    <t>1,875-5B</t>
  </si>
  <si>
    <t>1,875-6B</t>
  </si>
  <si>
    <t>1,875-7B</t>
  </si>
  <si>
    <t>1,875-8B</t>
  </si>
  <si>
    <t>1,875-9B</t>
  </si>
  <si>
    <t>1,875-10B</t>
  </si>
  <si>
    <t>1,125-Y</t>
  </si>
  <si>
    <t>0,375-3.G</t>
  </si>
  <si>
    <t>K-O.G</t>
  </si>
  <si>
    <t>1,125-11Y</t>
  </si>
  <si>
    <t>1,5 mg-1B</t>
  </si>
  <si>
    <t>1,5 mg-2B</t>
  </si>
  <si>
    <t>1,5 mg-3B</t>
  </si>
  <si>
    <t>1,5 mg-4B</t>
  </si>
  <si>
    <t>1,5 mg-5B</t>
  </si>
  <si>
    <t>1,5 mg-6B</t>
  </si>
  <si>
    <t>1,5 mg-7B</t>
  </si>
  <si>
    <t>1,5 mg-8B</t>
  </si>
  <si>
    <t>1,5 mg-9B</t>
  </si>
  <si>
    <t>1,5 mg-10B</t>
  </si>
  <si>
    <t>K-1B</t>
  </si>
  <si>
    <t>K-2B</t>
  </si>
  <si>
    <t>K-3B</t>
  </si>
  <si>
    <t>K-4B</t>
  </si>
  <si>
    <t>K5B</t>
  </si>
  <si>
    <t>K-6B</t>
  </si>
  <si>
    <t>K-7B</t>
  </si>
  <si>
    <t>K-8B</t>
  </si>
  <si>
    <t>K-9B</t>
  </si>
  <si>
    <t>K-10B</t>
  </si>
  <si>
    <t>0,375-1B</t>
  </si>
  <si>
    <t>0,375-2B</t>
  </si>
  <si>
    <t>0,375-3B</t>
  </si>
  <si>
    <t>0,375-4B</t>
  </si>
  <si>
    <t>0,375-5B</t>
  </si>
  <si>
    <t>0,375-6B</t>
  </si>
  <si>
    <t>0,375-7B</t>
  </si>
  <si>
    <t>0,375-8B</t>
  </si>
  <si>
    <t>0,375-9B</t>
  </si>
  <si>
    <t>0,375-10B</t>
  </si>
  <si>
    <t>0,75-2B</t>
  </si>
  <si>
    <t>0,75-3B</t>
  </si>
  <si>
    <t>0,75-4B</t>
  </si>
  <si>
    <t>0,75-5B</t>
  </si>
  <si>
    <t>0,75-6B</t>
  </si>
  <si>
    <t>0,75-7B</t>
  </si>
  <si>
    <t>0,75-8B</t>
  </si>
  <si>
    <t>0,75-9B</t>
  </si>
  <si>
    <t>0,75-1OB</t>
  </si>
  <si>
    <t>2,25-9B</t>
  </si>
  <si>
    <t>2,25-10B</t>
  </si>
  <si>
    <t>Doku</t>
  </si>
  <si>
    <t>Serum</t>
  </si>
  <si>
    <t>serum</t>
  </si>
  <si>
    <t>concentratıon (nmol/ml)</t>
  </si>
  <si>
    <t>concentratıon (ng/L)</t>
  </si>
  <si>
    <t>Numune Adı</t>
  </si>
  <si>
    <t>CK (U/l)</t>
  </si>
  <si>
    <t>ALP (U/L)</t>
  </si>
  <si>
    <t>AST (U/L)</t>
  </si>
  <si>
    <t>ALT (U/L)</t>
  </si>
  <si>
    <t>TP (g/dl)</t>
  </si>
  <si>
    <t>ALB (g/dl)</t>
  </si>
  <si>
    <t>KİT ADI</t>
  </si>
  <si>
    <t>TÜR</t>
  </si>
  <si>
    <t>MARKA</t>
  </si>
  <si>
    <t>LOT</t>
  </si>
  <si>
    <t>CAT. NO</t>
  </si>
  <si>
    <t>Yöntem</t>
  </si>
  <si>
    <t>Universal</t>
  </si>
  <si>
    <t>REL ASSAY</t>
  </si>
  <si>
    <t>Kolorimetrik</t>
  </si>
  <si>
    <t>ALB: Albumin</t>
  </si>
  <si>
    <t>TP: Total protein</t>
  </si>
  <si>
    <t>AST: Aspartat Aminotransferaz</t>
  </si>
  <si>
    <t>ALT: Alanin aminotransferaz</t>
  </si>
  <si>
    <t>ALP: Alkaline Phosphatase</t>
  </si>
  <si>
    <t>CK: Creatinine Kinase</t>
  </si>
  <si>
    <t>Kullanılan Cihaz</t>
  </si>
  <si>
    <t>MINDRAY-BS400</t>
  </si>
  <si>
    <t>Mıcroplate reader: BIO-TEK EL X 800-Aotu strıp washer:BIO TEK EL X 50</t>
  </si>
  <si>
    <t>ELİSA</t>
  </si>
  <si>
    <t>BT</t>
  </si>
  <si>
    <t>Fish</t>
  </si>
  <si>
    <t>p53/tumor protein</t>
  </si>
  <si>
    <t>Caspase3</t>
  </si>
  <si>
    <t>Malondialchehyche</t>
  </si>
  <si>
    <t>APO-1/FAS</t>
  </si>
  <si>
    <t>Tımor Necrosis Factor-alfa</t>
  </si>
  <si>
    <t>Cytochrome-C</t>
  </si>
  <si>
    <t>E0218Fi</t>
  </si>
  <si>
    <t>E0017Fi</t>
  </si>
  <si>
    <t>E0255Fi</t>
  </si>
  <si>
    <t>E0065Fi</t>
  </si>
  <si>
    <t>E0007Fi</t>
  </si>
  <si>
    <t>E0256Fi</t>
  </si>
  <si>
    <r>
      <rPr>
        <b/>
        <sz val="12"/>
        <color theme="1"/>
        <rFont val="Times New Roman"/>
        <family val="1"/>
        <charset val="162"/>
      </rPr>
      <t xml:space="preserve">Total Protein  </t>
    </r>
    <r>
      <rPr>
        <sz val="12"/>
        <color theme="1"/>
        <rFont val="Times New Roman"/>
        <family val="1"/>
        <charset val="162"/>
      </rPr>
      <t xml:space="preserve">                 g/dl</t>
    </r>
  </si>
  <si>
    <t>Colorimetric assay, Sample and addition of Reagent start of the reaction:</t>
  </si>
  <si>
    <t xml:space="preserve">Divalent copper reacts in alkaline solution with protein peptide bonds to form the characteristic purple-colored biuret complex. </t>
  </si>
  <si>
    <t>Sodium potassium tartrate prevents the precipitation of copper hydroxide and potassium iodide prevents auto reduction of copper. alkaline protein + Cu2+ solution Cu-protein complex</t>
  </si>
  <si>
    <t>The color intensity is directly proportional to the protein concentration which can be determined photometrically.</t>
  </si>
  <si>
    <r>
      <t xml:space="preserve">Albumin      </t>
    </r>
    <r>
      <rPr>
        <sz val="12"/>
        <color theme="1"/>
        <rFont val="Times New Roman"/>
        <family val="1"/>
        <charset val="162"/>
      </rPr>
      <t xml:space="preserve"> g/dl</t>
    </r>
  </si>
  <si>
    <t>Colorimetric assay, endpoint method</t>
  </si>
  <si>
    <t>• Sample and addition of R1</t>
  </si>
  <si>
    <t>• Start of the reaction:</t>
  </si>
  <si>
    <t>At a pH value of 4.1 albumin displays a sufficiently cationic character to be able to bind with bromocresol green (BCG), any anionic dyestuff, to form a blue-green complex.</t>
  </si>
  <si>
    <t>pH 4.1 albumin + BCG albumin BCG- complex</t>
  </si>
  <si>
    <t>The color intensity of the blue-green color is directly proportional to the albumin concentration and can be determined photometrical</t>
  </si>
  <si>
    <r>
      <rPr>
        <b/>
        <sz val="12"/>
        <color theme="1"/>
        <rFont val="Times New Roman"/>
        <family val="1"/>
        <charset val="162"/>
      </rPr>
      <t xml:space="preserve">AST  </t>
    </r>
    <r>
      <rPr>
        <sz val="12"/>
        <color theme="1"/>
        <rFont val="Times New Roman"/>
        <family val="1"/>
        <charset val="162"/>
      </rPr>
      <t xml:space="preserve">     U/L</t>
    </r>
  </si>
  <si>
    <t>UV test according to a standarrized method</t>
  </si>
  <si>
    <t>Sample and addition of R1 (buffer)</t>
  </si>
  <si>
    <t>Addition of R2 and start of reaction: AST</t>
  </si>
  <si>
    <t>α-ketoglutarate + L-aspartate L- glutamate + oxaloasetate</t>
  </si>
  <si>
    <t>AST is the enzyme which catalyzes this equilibrium reaction. The oxaloacetate in- crease is measured in a subsequent indicator reaction which is catalyzed by malate dehydrogenase.</t>
  </si>
  <si>
    <t>MDH</t>
  </si>
  <si>
    <t>oxalacetate + NADH + H+ L-Malate + NAD+</t>
  </si>
  <si>
    <t>In the second reaction, NADH is oxidized to NAD. The rate of decrease in NADH</t>
  </si>
  <si>
    <t>(Measured photometrically) is directly proportional to the rate of formation of</t>
  </si>
  <si>
    <t>oxaloasetate, and thus the AST activity.</t>
  </si>
  <si>
    <r>
      <rPr>
        <b/>
        <sz val="12"/>
        <color theme="1"/>
        <rFont val="Times New Roman"/>
        <family val="1"/>
        <charset val="162"/>
      </rPr>
      <t xml:space="preserve">ALT      </t>
    </r>
    <r>
      <rPr>
        <sz val="12"/>
        <color theme="1"/>
        <rFont val="Times New Roman"/>
        <family val="1"/>
        <charset val="162"/>
      </rPr>
      <t xml:space="preserve"> U/L</t>
    </r>
  </si>
  <si>
    <t>UV test according to the IFCC method.</t>
  </si>
  <si>
    <t>ALT</t>
  </si>
  <si>
    <t>L-Alanin + 2-Oxoglutarate ⎯⎯ L-Glutamate + Pyruvat</t>
  </si>
  <si>
    <r>
      <t xml:space="preserve">Alkaline Phosphatase (ALP)      </t>
    </r>
    <r>
      <rPr>
        <sz val="12"/>
        <color theme="1"/>
        <rFont val="Times New Roman"/>
        <family val="1"/>
        <charset val="162"/>
      </rPr>
      <t>U/L</t>
    </r>
  </si>
  <si>
    <t>Colorimetric assay in accordance with a standardized method.</t>
  </si>
  <si>
    <t>ALP, Mg2</t>
  </si>
  <si>
    <t>p - Nitrophenylphosphate+ H2O Phosphate + p - Nitrophenol</t>
  </si>
  <si>
    <t xml:space="preserve">In the presence of magnesium and zinc ions, p-nitrophenyl phosphate is hydrolyzed by phosphatases to form phosphate and p-nitrophenol. </t>
  </si>
  <si>
    <t>In this process AMP serves as transient phosphate acceptor. The release of coloured p-nitrophenol is proportional to the ALP activity and can be measured photometrically.</t>
  </si>
  <si>
    <r>
      <rPr>
        <b/>
        <sz val="12"/>
        <color theme="1"/>
        <rFont val="Times New Roman"/>
        <family val="1"/>
        <charset val="162"/>
      </rPr>
      <t>Creatine Kinase</t>
    </r>
    <r>
      <rPr>
        <sz val="12"/>
        <color theme="1"/>
        <rFont val="Times New Roman"/>
        <family val="1"/>
        <charset val="162"/>
      </rPr>
      <t xml:space="preserve">                     Range: 5-2500U/l</t>
    </r>
  </si>
  <si>
    <t>UV Test</t>
  </si>
  <si>
    <t>• Addition of R2 and start of reaction: CK Creatine phosphate + ADP Creatine + ATP HK ATP + glucose Glucose-6-phosphate + ADP G6PDH Glucose-6-P + NADP Gluconate-6-P + NADPH+H+</t>
  </si>
  <si>
    <t>Equimolar quantities of NADPH and creatine are formed at the same rate. The photometrically measured rate of formation of NADPH is proportional to the CK activity.</t>
  </si>
  <si>
    <t>The reaction is terminated by addition of acidic stop solution and absorbance is measured at 450 nm.</t>
  </si>
  <si>
    <t xml:space="preserve">This kit is an enzyme -linked ımmunosorbent assay.(elisa). The plate has been pre-coated with fish Cyt-C antibody.fish Cyt-C present in the sample is added and binds to antibodies coated on the wells.   </t>
  </si>
  <si>
    <t>And then biotinylated fish Cyt-C antibody is added and binds to fish Cyt-C in the sample. Then Streptavidin-HRP is added and binds to the Biotinylated fish Cyt-C antibody.</t>
  </si>
  <si>
    <t xml:space="preserve"> After incubation unbound HRP is washed away during a washing step.Subsrate solution is then added and color develops in proportion to the amount of fish Cyt-C.</t>
  </si>
  <si>
    <t xml:space="preserve">This kit is an enzyme -linked ımmunosorbent assay.(elisa). The plate has been pre-coated with fish TNFA antibody.fish TNFA  present in the sample is added and binds to antibodies coated on the wells.   </t>
  </si>
  <si>
    <t>And then biotinylated fish TNFA  antibody is added and binds to fish TNFA  in the sample. Then Streptavidin-HRP is added and binds to the Biotinylated fish TNFA  antibody.</t>
  </si>
  <si>
    <t xml:space="preserve"> After incubation unbound HRP is washed away during a washing step.Subsrate solution is then added and color develops in proportion to the amount of fish TNFA .</t>
  </si>
  <si>
    <t xml:space="preserve">This kit is an enzyme -linked ımmunosorbent assay.(elisa). The plate has been pre-coated with fish APO-1/FAS antibody.fish APO-1/FAS  present in the sample is added and binds to antibodies coated on the wells.   </t>
  </si>
  <si>
    <t>And then biotinylated fish APO-1/FAS  antibody is added and binds to fish APO-1/FAS  in the sample. Then Streptavidin-HRP is added and binds to the Biotinylated fish APO-1/FAS  antibody.</t>
  </si>
  <si>
    <t xml:space="preserve"> After incubation unbound HRP is washed away during a washing step.Subsrate solution is then added and color develops in proportion to the amount of fish APO-1/FAS .</t>
  </si>
  <si>
    <t xml:space="preserve">This kit is an enzyme -linked ımmunosorbent assay.(elisa). The plate has been pre-coated with fish malondialchehyche antibody.fish malondialchehyche  present in the sample is added and binds to antibodies coated on the wells.   </t>
  </si>
  <si>
    <t>And then biotinylated fish malondialchehyche  antibody is added and binds to fish malondialchehyche  in the sample. Then Streptavidin-HRP is added and binds to the Biotinylated fish malondialchehyche  antibody.</t>
  </si>
  <si>
    <t xml:space="preserve"> After incubation unbound HRP is washed away during a washing step.Subsrate solution is then added and color develops in proportion to the amount of fish malondialchehyche .</t>
  </si>
  <si>
    <t xml:space="preserve">This kit is an enzyme -linked ımmunosorbent assay.(elisa). The plate has been pre-coated with fish CASP3 antibody.fish CASP3  present in the sample is added and binds to antibodies coated on the wells.   </t>
  </si>
  <si>
    <t>And then biotinylated fish CASP3  antibody is added and binds to fish CASP3  in the sample. Then Streptavidin-HRP is added and binds to the Biotinylated fish CASP3 antibody.</t>
  </si>
  <si>
    <t xml:space="preserve"> After incubation unbound HRP is washed away during a washing step.Subsrate solution is then added and color develops in proportion to the amount of fish CASP3 .</t>
  </si>
  <si>
    <t xml:space="preserve">This kit is an enzyme -linked ımmunosorbent assay.(elisa). The plate has been pre-coated with fish p53/TP53 antibody.fish  p53/TP53 present in the sample is added and binds to antibodies coated on the wells.   </t>
  </si>
  <si>
    <t>And then biotinylated fish  p53/TP53  antibody is added and binds to fish  p53/TP53  in the sample. Then Streptavidin-HRP is added and binds to the Biotinylated fish  p53/TP53 antibody.</t>
  </si>
  <si>
    <t xml:space="preserve"> After incubation unbound HRP is washed away during a washing step.Subsrate solution is then added and color develops in proportion to the amount of fish  p53/TP53 .</t>
  </si>
  <si>
    <t>p53/  tumor protein assay principle</t>
  </si>
  <si>
    <t>Caspase3  assay principle</t>
  </si>
  <si>
    <t>Malondialchehyche assay principle</t>
  </si>
  <si>
    <t>APO-1/FAS  assay principle</t>
  </si>
  <si>
    <t>TNF-ALFA  assay principle</t>
  </si>
  <si>
    <t>Cytochrome-C   assay principle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</si>
</sst>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name val="Calibri"/>
      <family val="2"/>
      <charset val="162"/>
      <scheme val="minor"/>
    </font>
    <font>
      <sz val="12"/>
      <color theme="1"/>
      <name val="Times New Roman"/>
      <family val="1"/>
      <charset val="162"/>
    </font>
    <font>
      <b/>
      <sz val="12"/>
      <color theme="1"/>
      <name val="Times New Roman"/>
      <family val="1"/>
      <charset val="162"/>
    </font>
    <font>
      <i/>
      <sz val="12"/>
      <color theme="1"/>
      <name val="Times New Roman"/>
      <family val="1"/>
      <charset val="162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4506668294322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1" fillId="6" borderId="1" xfId="0" applyFont="1" applyFill="1" applyBorder="1" applyAlignment="1">
      <alignment horizontal="center"/>
    </xf>
    <xf numFmtId="2" fontId="2" fillId="6" borderId="1" xfId="0" applyNumberFormat="1" applyFont="1" applyFill="1" applyBorder="1" applyAlignment="1">
      <alignment horizontal="center"/>
    </xf>
    <xf numFmtId="0" fontId="2" fillId="0" borderId="0" xfId="0" applyFont="1"/>
    <xf numFmtId="0" fontId="2" fillId="7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7" borderId="2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2" borderId="0" xfId="0" applyFill="1"/>
    <xf numFmtId="0" fontId="2" fillId="2" borderId="0" xfId="0" applyFont="1" applyFill="1" applyAlignment="1">
      <alignment horizontal="center"/>
    </xf>
    <xf numFmtId="0" fontId="0" fillId="0" borderId="0" xfId="0"/>
    <xf numFmtId="0" fontId="0" fillId="0" borderId="0" xfId="0"/>
    <xf numFmtId="0" fontId="0" fillId="8" borderId="1" xfId="0" applyFill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0" fontId="3" fillId="2" borderId="0" xfId="0" applyFont="1" applyFill="1" applyAlignment="1">
      <alignment horizontal="center"/>
    </xf>
    <xf numFmtId="0" fontId="0" fillId="0" borderId="0" xfId="0"/>
    <xf numFmtId="0" fontId="1" fillId="6" borderId="3" xfId="0" applyFont="1" applyFill="1" applyBorder="1" applyAlignment="1">
      <alignment horizontal="center"/>
    </xf>
    <xf numFmtId="0" fontId="2" fillId="9" borderId="3" xfId="0" applyFont="1" applyFill="1" applyBorder="1" applyAlignment="1">
      <alignment horizontal="center"/>
    </xf>
    <xf numFmtId="0" fontId="2" fillId="8" borderId="3" xfId="0" applyFont="1" applyFill="1" applyBorder="1" applyAlignment="1">
      <alignment horizontal="center"/>
    </xf>
    <xf numFmtId="0" fontId="2" fillId="4" borderId="3" xfId="0" applyFont="1" applyFill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p53/ tumor protein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7382742782152232"/>
                  <c:y val="0.133842592592592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'P53-Tumor protein-plate-1'!$C$13:$C$18</c:f>
              <c:numCache>
                <c:formatCode>General</c:formatCode>
                <c:ptCount val="6"/>
                <c:pt idx="0">
                  <c:v>1.89</c:v>
                </c:pt>
                <c:pt idx="1">
                  <c:v>1.218</c:v>
                </c:pt>
                <c:pt idx="2">
                  <c:v>0.66999999999999993</c:v>
                </c:pt>
                <c:pt idx="3">
                  <c:v>0.36699999999999999</c:v>
                </c:pt>
                <c:pt idx="4">
                  <c:v>0.17899999999999999</c:v>
                </c:pt>
                <c:pt idx="5">
                  <c:v>0</c:v>
                </c:pt>
              </c:numCache>
            </c:numRef>
          </c:xVal>
          <c:yVal>
            <c:numRef>
              <c:f>'P53-Tumor protein-plate-1'!$D$13:$D$18</c:f>
              <c:numCache>
                <c:formatCode>General</c:formatCode>
                <c:ptCount val="6"/>
                <c:pt idx="0">
                  <c:v>6.4</c:v>
                </c:pt>
                <c:pt idx="1">
                  <c:v>3.2</c:v>
                </c:pt>
                <c:pt idx="2">
                  <c:v>1.6</c:v>
                </c:pt>
                <c:pt idx="3">
                  <c:v>0.8</c:v>
                </c:pt>
                <c:pt idx="4">
                  <c:v>0.4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3ED-4121-A959-9DC84D8E11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2630520"/>
        <c:axId val="332630192"/>
      </c:scatterChart>
      <c:valAx>
        <c:axId val="332630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32630192"/>
        <c:crosses val="autoZero"/>
        <c:crossBetween val="midCat"/>
      </c:valAx>
      <c:valAx>
        <c:axId val="332630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32630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TNF-ALFA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063845144356955"/>
                  <c:y val="0.1242975357247010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'TNF-ALFA-plate-2'!$C$15:$C$20</c:f>
              <c:numCache>
                <c:formatCode>General</c:formatCode>
                <c:ptCount val="6"/>
                <c:pt idx="0">
                  <c:v>1.5670000000000002</c:v>
                </c:pt>
                <c:pt idx="1">
                  <c:v>0.95500000000000007</c:v>
                </c:pt>
                <c:pt idx="2">
                  <c:v>0.52300000000000002</c:v>
                </c:pt>
                <c:pt idx="3">
                  <c:v>0.28799999999999998</c:v>
                </c:pt>
                <c:pt idx="4">
                  <c:v>0.16200000000000003</c:v>
                </c:pt>
                <c:pt idx="5">
                  <c:v>0</c:v>
                </c:pt>
              </c:numCache>
            </c:numRef>
          </c:xVal>
          <c:yVal>
            <c:numRef>
              <c:f>'TNF-ALFA-plate-2'!$D$15:$D$20</c:f>
              <c:numCache>
                <c:formatCode>General</c:formatCode>
                <c:ptCount val="6"/>
                <c:pt idx="0">
                  <c:v>120</c:v>
                </c:pt>
                <c:pt idx="1">
                  <c:v>60</c:v>
                </c:pt>
                <c:pt idx="2">
                  <c:v>30</c:v>
                </c:pt>
                <c:pt idx="3">
                  <c:v>15</c:v>
                </c:pt>
                <c:pt idx="4">
                  <c:v>7.5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4B2-4ADB-AA74-0E1A85F2A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5047712"/>
        <c:axId val="476984832"/>
      </c:scatterChart>
      <c:valAx>
        <c:axId val="5050477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76984832"/>
        <c:crosses val="autoZero"/>
        <c:crossBetween val="midCat"/>
      </c:valAx>
      <c:valAx>
        <c:axId val="476984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50477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 b="1"/>
              <a:t>Cytochrome-C</a:t>
            </a:r>
          </a:p>
          <a:p>
            <a:pPr>
              <a:defRPr b="1"/>
            </a:pPr>
            <a:endParaRPr lang="tr-TR" b="1"/>
          </a:p>
        </c:rich>
      </c:tx>
      <c:layout>
        <c:manualLayout>
          <c:xMode val="edge"/>
          <c:yMode val="edge"/>
          <c:x val="0.38181233595800523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1900765529308837"/>
                  <c:y val="0.1843518518518518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'Cytochrome-C-plate-1'!$C$14:$C$19</c:f>
              <c:numCache>
                <c:formatCode>General</c:formatCode>
                <c:ptCount val="6"/>
                <c:pt idx="0">
                  <c:v>1.8130000000000002</c:v>
                </c:pt>
                <c:pt idx="1">
                  <c:v>1.0630000000000002</c:v>
                </c:pt>
                <c:pt idx="2">
                  <c:v>0.61299999999999999</c:v>
                </c:pt>
                <c:pt idx="3">
                  <c:v>0.253</c:v>
                </c:pt>
                <c:pt idx="4">
                  <c:v>0.19500000000000001</c:v>
                </c:pt>
                <c:pt idx="5">
                  <c:v>0</c:v>
                </c:pt>
              </c:numCache>
            </c:numRef>
          </c:xVal>
          <c:yVal>
            <c:numRef>
              <c:f>'Cytochrome-C-plate-1'!$D$14:$D$19</c:f>
              <c:numCache>
                <c:formatCode>General</c:formatCode>
                <c:ptCount val="6"/>
                <c:pt idx="0">
                  <c:v>32</c:v>
                </c:pt>
                <c:pt idx="1">
                  <c:v>16</c:v>
                </c:pt>
                <c:pt idx="2">
                  <c:v>8</c:v>
                </c:pt>
                <c:pt idx="3">
                  <c:v>4</c:v>
                </c:pt>
                <c:pt idx="4">
                  <c:v>2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1B-476C-9F71-01DF9617CE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8073816"/>
        <c:axId val="508072504"/>
      </c:scatterChart>
      <c:valAx>
        <c:axId val="508073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8072504"/>
        <c:crosses val="autoZero"/>
        <c:crossBetween val="midCat"/>
      </c:valAx>
      <c:valAx>
        <c:axId val="508072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80738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Cytochrome-C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8715616797900265"/>
                  <c:y val="0.1801388888888888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'Cytochrome-C-plate-2'!$C$15:$C$20</c:f>
              <c:numCache>
                <c:formatCode>General</c:formatCode>
                <c:ptCount val="6"/>
                <c:pt idx="0">
                  <c:v>1.607</c:v>
                </c:pt>
                <c:pt idx="1">
                  <c:v>0.97399999999999998</c:v>
                </c:pt>
                <c:pt idx="2">
                  <c:v>0.5</c:v>
                </c:pt>
                <c:pt idx="3">
                  <c:v>0.28499999999999998</c:v>
                </c:pt>
                <c:pt idx="4">
                  <c:v>0.17199999999999999</c:v>
                </c:pt>
                <c:pt idx="5">
                  <c:v>0</c:v>
                </c:pt>
              </c:numCache>
            </c:numRef>
          </c:xVal>
          <c:yVal>
            <c:numRef>
              <c:f>'Cytochrome-C-plate-2'!$D$15:$D$20</c:f>
              <c:numCache>
                <c:formatCode>General</c:formatCode>
                <c:ptCount val="6"/>
                <c:pt idx="0">
                  <c:v>32</c:v>
                </c:pt>
                <c:pt idx="1">
                  <c:v>16</c:v>
                </c:pt>
                <c:pt idx="2">
                  <c:v>8</c:v>
                </c:pt>
                <c:pt idx="3">
                  <c:v>4</c:v>
                </c:pt>
                <c:pt idx="4">
                  <c:v>2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66F-4B45-B1BC-C32B407F3D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7274144"/>
        <c:axId val="507275456"/>
      </c:scatterChart>
      <c:valAx>
        <c:axId val="507274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7275456"/>
        <c:crosses val="autoZero"/>
        <c:crossBetween val="midCat"/>
      </c:valAx>
      <c:valAx>
        <c:axId val="507275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7274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P53/ TUMOR PROTEİN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477974628171479"/>
                  <c:y val="9.6805555555555561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'P53-Tumor protein-plate-2'!$C$14:$C$19</c:f>
              <c:numCache>
                <c:formatCode>General</c:formatCode>
                <c:ptCount val="6"/>
                <c:pt idx="0">
                  <c:v>1.2629999999999999</c:v>
                </c:pt>
                <c:pt idx="1">
                  <c:v>0.76600000000000001</c:v>
                </c:pt>
                <c:pt idx="2">
                  <c:v>0.44500000000000001</c:v>
                </c:pt>
                <c:pt idx="3">
                  <c:v>0.23199999999999998</c:v>
                </c:pt>
                <c:pt idx="4">
                  <c:v>0.13600000000000001</c:v>
                </c:pt>
                <c:pt idx="5">
                  <c:v>0</c:v>
                </c:pt>
              </c:numCache>
            </c:numRef>
          </c:xVal>
          <c:yVal>
            <c:numRef>
              <c:f>'P53-Tumor protein-plate-2'!$D$14:$D$19</c:f>
              <c:numCache>
                <c:formatCode>General</c:formatCode>
                <c:ptCount val="6"/>
                <c:pt idx="0">
                  <c:v>6.4</c:v>
                </c:pt>
                <c:pt idx="1">
                  <c:v>3.2</c:v>
                </c:pt>
                <c:pt idx="2">
                  <c:v>1.6</c:v>
                </c:pt>
                <c:pt idx="3">
                  <c:v>0.8</c:v>
                </c:pt>
                <c:pt idx="4">
                  <c:v>0.4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412-4999-A0E2-D4287D1849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2353304"/>
        <c:axId val="482353632"/>
      </c:scatterChart>
      <c:valAx>
        <c:axId val="482353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82353632"/>
        <c:crosses val="autoZero"/>
        <c:crossBetween val="midCat"/>
      </c:valAx>
      <c:valAx>
        <c:axId val="482353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823533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Caspase3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8210608048993874"/>
                  <c:y val="9.337197433654126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'Caspase3-plate-1'!$C$13:$C$18</c:f>
              <c:numCache>
                <c:formatCode>General</c:formatCode>
                <c:ptCount val="6"/>
                <c:pt idx="0">
                  <c:v>1.9180000000000001</c:v>
                </c:pt>
                <c:pt idx="1">
                  <c:v>1.1100000000000001</c:v>
                </c:pt>
                <c:pt idx="2">
                  <c:v>0.54400000000000004</c:v>
                </c:pt>
                <c:pt idx="3">
                  <c:v>0.33100000000000002</c:v>
                </c:pt>
                <c:pt idx="4">
                  <c:v>0.22100000000000003</c:v>
                </c:pt>
                <c:pt idx="5">
                  <c:v>0</c:v>
                </c:pt>
              </c:numCache>
            </c:numRef>
          </c:xVal>
          <c:yVal>
            <c:numRef>
              <c:f>'Caspase3-plate-1'!$D$13:$D$18</c:f>
              <c:numCache>
                <c:formatCode>General</c:formatCode>
                <c:ptCount val="6"/>
                <c:pt idx="0">
                  <c:v>12</c:v>
                </c:pt>
                <c:pt idx="1">
                  <c:v>6</c:v>
                </c:pt>
                <c:pt idx="2">
                  <c:v>3</c:v>
                </c:pt>
                <c:pt idx="3">
                  <c:v>1.5</c:v>
                </c:pt>
                <c:pt idx="4">
                  <c:v>0.75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29B-4306-B83C-F304223ED8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1805648"/>
        <c:axId val="281805976"/>
      </c:scatterChart>
      <c:valAx>
        <c:axId val="2818056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81805976"/>
        <c:crosses val="autoZero"/>
        <c:crossBetween val="midCat"/>
      </c:valAx>
      <c:valAx>
        <c:axId val="281805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818056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Caspase3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2620734908136482"/>
                  <c:y val="9.023002333041703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'Caspase3-plate-2'!$C$14:$C$19</c:f>
              <c:numCache>
                <c:formatCode>General</c:formatCode>
                <c:ptCount val="6"/>
                <c:pt idx="0">
                  <c:v>2.3420000000000001</c:v>
                </c:pt>
                <c:pt idx="1">
                  <c:v>1.238</c:v>
                </c:pt>
                <c:pt idx="2">
                  <c:v>0.76200000000000001</c:v>
                </c:pt>
                <c:pt idx="3">
                  <c:v>0.29199999999999998</c:v>
                </c:pt>
                <c:pt idx="4">
                  <c:v>0.16499999999999998</c:v>
                </c:pt>
                <c:pt idx="5">
                  <c:v>0</c:v>
                </c:pt>
              </c:numCache>
            </c:numRef>
          </c:xVal>
          <c:yVal>
            <c:numRef>
              <c:f>'Caspase3-plate-2'!$D$14:$D$19</c:f>
              <c:numCache>
                <c:formatCode>General</c:formatCode>
                <c:ptCount val="6"/>
                <c:pt idx="0">
                  <c:v>12</c:v>
                </c:pt>
                <c:pt idx="1">
                  <c:v>6</c:v>
                </c:pt>
                <c:pt idx="2">
                  <c:v>3</c:v>
                </c:pt>
                <c:pt idx="3">
                  <c:v>1.5</c:v>
                </c:pt>
                <c:pt idx="4">
                  <c:v>0.75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38-4D89-922B-7313D92489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2395976"/>
        <c:axId val="512392696"/>
      </c:scatterChart>
      <c:valAx>
        <c:axId val="512395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12392696"/>
        <c:crosses val="autoZero"/>
        <c:crossBetween val="midCat"/>
      </c:valAx>
      <c:valAx>
        <c:axId val="512392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12395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Malondialchehyche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9060542432195977"/>
                  <c:y val="0.1464216972878390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'Malondialchehyche-plate-1'!$C$14:$C$19</c:f>
              <c:numCache>
                <c:formatCode>General</c:formatCode>
                <c:ptCount val="6"/>
                <c:pt idx="0">
                  <c:v>1.8240000000000001</c:v>
                </c:pt>
                <c:pt idx="1">
                  <c:v>1.2130000000000001</c:v>
                </c:pt>
                <c:pt idx="2">
                  <c:v>0.65300000000000002</c:v>
                </c:pt>
                <c:pt idx="3">
                  <c:v>0.36499999999999999</c:v>
                </c:pt>
                <c:pt idx="4">
                  <c:v>0.157</c:v>
                </c:pt>
                <c:pt idx="5">
                  <c:v>0</c:v>
                </c:pt>
              </c:numCache>
            </c:numRef>
          </c:xVal>
          <c:yVal>
            <c:numRef>
              <c:f>'Malondialchehyche-plate-1'!$D$14:$D$19</c:f>
              <c:numCache>
                <c:formatCode>General</c:formatCode>
                <c:ptCount val="6"/>
                <c:pt idx="0">
                  <c:v>16</c:v>
                </c:pt>
                <c:pt idx="1">
                  <c:v>8</c:v>
                </c:pt>
                <c:pt idx="2">
                  <c:v>4</c:v>
                </c:pt>
                <c:pt idx="3">
                  <c:v>2</c:v>
                </c:pt>
                <c:pt idx="4">
                  <c:v>1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C-4642-8A6E-416BDFB818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8552192"/>
        <c:axId val="478547928"/>
      </c:scatterChart>
      <c:valAx>
        <c:axId val="4785521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78547928"/>
        <c:crosses val="autoZero"/>
        <c:crossBetween val="midCat"/>
      </c:valAx>
      <c:valAx>
        <c:axId val="478547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785521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 b="1"/>
              <a:t>Malondialchehyche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351408573928259"/>
                  <c:y val="0.1523611111111111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'Malondialchehyche-plate-2'!$C$13:$C$18</c:f>
              <c:numCache>
                <c:formatCode>General</c:formatCode>
                <c:ptCount val="6"/>
                <c:pt idx="0">
                  <c:v>1.524</c:v>
                </c:pt>
                <c:pt idx="1">
                  <c:v>0.93000000000000016</c:v>
                </c:pt>
                <c:pt idx="2">
                  <c:v>0.53500000000000003</c:v>
                </c:pt>
                <c:pt idx="3">
                  <c:v>0.26600000000000001</c:v>
                </c:pt>
                <c:pt idx="4">
                  <c:v>0.13700000000000001</c:v>
                </c:pt>
                <c:pt idx="5">
                  <c:v>0</c:v>
                </c:pt>
              </c:numCache>
            </c:numRef>
          </c:xVal>
          <c:yVal>
            <c:numRef>
              <c:f>'Malondialchehyche-plate-2'!$D$13:$D$18</c:f>
              <c:numCache>
                <c:formatCode>General</c:formatCode>
                <c:ptCount val="6"/>
                <c:pt idx="0">
                  <c:v>16</c:v>
                </c:pt>
                <c:pt idx="1">
                  <c:v>8</c:v>
                </c:pt>
                <c:pt idx="2">
                  <c:v>4</c:v>
                </c:pt>
                <c:pt idx="3">
                  <c:v>2</c:v>
                </c:pt>
                <c:pt idx="4">
                  <c:v>1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019-4598-9480-4094C948C6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2351008"/>
        <c:axId val="482352648"/>
      </c:scatterChart>
      <c:valAx>
        <c:axId val="482351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82352648"/>
        <c:crosses val="autoZero"/>
        <c:crossBetween val="midCat"/>
      </c:valAx>
      <c:valAx>
        <c:axId val="482352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823510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APO-1/ FAS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133595800524936"/>
                  <c:y val="0.1431018518518518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'APO-1-FAS-plate-1'!$C$14:$C$19</c:f>
              <c:numCache>
                <c:formatCode>General</c:formatCode>
                <c:ptCount val="6"/>
                <c:pt idx="0">
                  <c:v>1.3459999999999999</c:v>
                </c:pt>
                <c:pt idx="1">
                  <c:v>0.84000000000000008</c:v>
                </c:pt>
                <c:pt idx="2">
                  <c:v>0.44200000000000006</c:v>
                </c:pt>
                <c:pt idx="3">
                  <c:v>0.23</c:v>
                </c:pt>
                <c:pt idx="4">
                  <c:v>0.13900000000000001</c:v>
                </c:pt>
                <c:pt idx="5">
                  <c:v>0</c:v>
                </c:pt>
              </c:numCache>
            </c:numRef>
          </c:xVal>
          <c:yVal>
            <c:numRef>
              <c:f>'APO-1-FAS-plate-1'!$D$14:$D$19</c:f>
              <c:numCache>
                <c:formatCode>General</c:formatCode>
                <c:ptCount val="6"/>
                <c:pt idx="0">
                  <c:v>40</c:v>
                </c:pt>
                <c:pt idx="1">
                  <c:v>20</c:v>
                </c:pt>
                <c:pt idx="2">
                  <c:v>10</c:v>
                </c:pt>
                <c:pt idx="3">
                  <c:v>5</c:v>
                </c:pt>
                <c:pt idx="4">
                  <c:v>2.5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66E-4028-BA6B-CFA7FD65DC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1084856"/>
        <c:axId val="331086168"/>
      </c:scatterChart>
      <c:valAx>
        <c:axId val="331084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31086168"/>
        <c:crosses val="autoZero"/>
        <c:crossBetween val="midCat"/>
      </c:valAx>
      <c:valAx>
        <c:axId val="3310861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310848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APO-1/FAS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5238276465441818"/>
                  <c:y val="0.12511009040536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'APO-1-FAS-plate-2'!$C$14:$C$19</c:f>
              <c:numCache>
                <c:formatCode>General</c:formatCode>
                <c:ptCount val="6"/>
                <c:pt idx="0">
                  <c:v>1.853</c:v>
                </c:pt>
                <c:pt idx="1">
                  <c:v>1.262</c:v>
                </c:pt>
                <c:pt idx="2">
                  <c:v>0.67399999999999993</c:v>
                </c:pt>
                <c:pt idx="3">
                  <c:v>0.34500000000000003</c:v>
                </c:pt>
                <c:pt idx="4">
                  <c:v>0.188</c:v>
                </c:pt>
                <c:pt idx="5">
                  <c:v>0</c:v>
                </c:pt>
              </c:numCache>
            </c:numRef>
          </c:xVal>
          <c:yVal>
            <c:numRef>
              <c:f>'APO-1-FAS-plate-2'!$D$14:$D$19</c:f>
              <c:numCache>
                <c:formatCode>General</c:formatCode>
                <c:ptCount val="6"/>
                <c:pt idx="0">
                  <c:v>40</c:v>
                </c:pt>
                <c:pt idx="1">
                  <c:v>20</c:v>
                </c:pt>
                <c:pt idx="2">
                  <c:v>10</c:v>
                </c:pt>
                <c:pt idx="3">
                  <c:v>5</c:v>
                </c:pt>
                <c:pt idx="4">
                  <c:v>2.5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29-49CB-B1F2-0AE10B9821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7510664"/>
        <c:axId val="507511648"/>
      </c:scatterChart>
      <c:valAx>
        <c:axId val="507510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7511648"/>
        <c:crosses val="autoZero"/>
        <c:crossBetween val="midCat"/>
      </c:valAx>
      <c:valAx>
        <c:axId val="50751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075106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TNF-ALFA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1785017497812771"/>
                  <c:y val="0.1401421697287839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'TNF-ALFA-plate-1'!$C$14:$C$19</c:f>
              <c:numCache>
                <c:formatCode>General</c:formatCode>
                <c:ptCount val="6"/>
                <c:pt idx="0">
                  <c:v>1.8220000000000001</c:v>
                </c:pt>
                <c:pt idx="1">
                  <c:v>1.1560000000000001</c:v>
                </c:pt>
                <c:pt idx="2">
                  <c:v>0.67100000000000004</c:v>
                </c:pt>
                <c:pt idx="3">
                  <c:v>0.41199999999999998</c:v>
                </c:pt>
                <c:pt idx="4">
                  <c:v>0.248</c:v>
                </c:pt>
                <c:pt idx="5">
                  <c:v>0</c:v>
                </c:pt>
              </c:numCache>
            </c:numRef>
          </c:xVal>
          <c:yVal>
            <c:numRef>
              <c:f>'TNF-ALFA-plate-1'!$D$14:$D$19</c:f>
              <c:numCache>
                <c:formatCode>General</c:formatCode>
                <c:ptCount val="6"/>
                <c:pt idx="0">
                  <c:v>120</c:v>
                </c:pt>
                <c:pt idx="1">
                  <c:v>60</c:v>
                </c:pt>
                <c:pt idx="2">
                  <c:v>30</c:v>
                </c:pt>
                <c:pt idx="3">
                  <c:v>15</c:v>
                </c:pt>
                <c:pt idx="4">
                  <c:v>7.5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124-4836-A2CC-BDE4F33795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9950568"/>
        <c:axId val="469952536"/>
      </c:scatterChart>
      <c:valAx>
        <c:axId val="4699505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69952536"/>
        <c:crosses val="autoZero"/>
        <c:crossBetween val="midCat"/>
      </c:valAx>
      <c:valAx>
        <c:axId val="469952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699505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426720</xdr:colOff>
      <xdr:row>9</xdr:row>
      <xdr:rowOff>175260</xdr:rowOff>
    </xdr:from>
    <xdr:to>
      <xdr:col>15</xdr:col>
      <xdr:colOff>121920</xdr:colOff>
      <xdr:row>24</xdr:row>
      <xdr:rowOff>175260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342900</xdr:colOff>
      <xdr:row>12</xdr:row>
      <xdr:rowOff>15240</xdr:rowOff>
    </xdr:from>
    <xdr:to>
      <xdr:col>14</xdr:col>
      <xdr:colOff>38100</xdr:colOff>
      <xdr:row>27</xdr:row>
      <xdr:rowOff>15240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510540</xdr:colOff>
      <xdr:row>11</xdr:row>
      <xdr:rowOff>0</xdr:rowOff>
    </xdr:from>
    <xdr:to>
      <xdr:col>14</xdr:col>
      <xdr:colOff>205740</xdr:colOff>
      <xdr:row>26</xdr:row>
      <xdr:rowOff>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335280</xdr:colOff>
      <xdr:row>12</xdr:row>
      <xdr:rowOff>15240</xdr:rowOff>
    </xdr:from>
    <xdr:to>
      <xdr:col>14</xdr:col>
      <xdr:colOff>30480</xdr:colOff>
      <xdr:row>27</xdr:row>
      <xdr:rowOff>15240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7084</xdr:rowOff>
    </xdr:from>
    <xdr:to>
      <xdr:col>3</xdr:col>
      <xdr:colOff>784860</xdr:colOff>
      <xdr:row>49</xdr:row>
      <xdr:rowOff>87213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73144"/>
          <a:ext cx="5303520" cy="6480929"/>
        </a:xfrm>
        <a:prstGeom prst="rect">
          <a:avLst/>
        </a:prstGeom>
      </xdr:spPr>
    </xdr:pic>
    <xdr:clientData/>
  </xdr:twoCellAnchor>
  <xdr:twoCellAnchor editAs="oneCell">
    <xdr:from>
      <xdr:col>3</xdr:col>
      <xdr:colOff>799210</xdr:colOff>
      <xdr:row>14</xdr:row>
      <xdr:rowOff>0</xdr:rowOff>
    </xdr:from>
    <xdr:to>
      <xdr:col>6</xdr:col>
      <xdr:colOff>3358209</xdr:colOff>
      <xdr:row>49</xdr:row>
      <xdr:rowOff>30480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7870" y="2766060"/>
          <a:ext cx="6536639" cy="6431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114300</xdr:rowOff>
    </xdr:from>
    <xdr:to>
      <xdr:col>4</xdr:col>
      <xdr:colOff>429804</xdr:colOff>
      <xdr:row>99</xdr:row>
      <xdr:rowOff>22860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1160"/>
          <a:ext cx="6099084" cy="9052560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49</xdr:row>
      <xdr:rowOff>114300</xdr:rowOff>
    </xdr:from>
    <xdr:to>
      <xdr:col>8</xdr:col>
      <xdr:colOff>190500</xdr:colOff>
      <xdr:row>93</xdr:row>
      <xdr:rowOff>157326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8380" y="9281160"/>
          <a:ext cx="7772400" cy="8089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22860</xdr:rowOff>
    </xdr:from>
    <xdr:to>
      <xdr:col>4</xdr:col>
      <xdr:colOff>937260</xdr:colOff>
      <xdr:row>147</xdr:row>
      <xdr:rowOff>53340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33720"/>
          <a:ext cx="6606540" cy="8808720"/>
        </a:xfrm>
        <a:prstGeom prst="rect">
          <a:avLst/>
        </a:prstGeom>
      </xdr:spPr>
    </xdr:pic>
    <xdr:clientData/>
  </xdr:twoCellAnchor>
  <xdr:twoCellAnchor editAs="oneCell">
    <xdr:from>
      <xdr:col>4</xdr:col>
      <xdr:colOff>937260</xdr:colOff>
      <xdr:row>99</xdr:row>
      <xdr:rowOff>12700</xdr:rowOff>
    </xdr:from>
    <xdr:to>
      <xdr:col>7</xdr:col>
      <xdr:colOff>137160</xdr:colOff>
      <xdr:row>147</xdr:row>
      <xdr:rowOff>22860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6540" y="18323560"/>
          <a:ext cx="6591300" cy="878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76200</xdr:rowOff>
    </xdr:from>
    <xdr:to>
      <xdr:col>4</xdr:col>
      <xdr:colOff>731520</xdr:colOff>
      <xdr:row>194</xdr:row>
      <xdr:rowOff>15240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165300"/>
          <a:ext cx="6400800" cy="8534400"/>
        </a:xfrm>
        <a:prstGeom prst="rect">
          <a:avLst/>
        </a:prstGeom>
      </xdr:spPr>
    </xdr:pic>
    <xdr:clientData/>
  </xdr:twoCellAnchor>
  <xdr:twoCellAnchor editAs="oneCell">
    <xdr:from>
      <xdr:col>4</xdr:col>
      <xdr:colOff>716280</xdr:colOff>
      <xdr:row>147</xdr:row>
      <xdr:rowOff>68580</xdr:rowOff>
    </xdr:from>
    <xdr:to>
      <xdr:col>6</xdr:col>
      <xdr:colOff>4358640</xdr:colOff>
      <xdr:row>194</xdr:row>
      <xdr:rowOff>99060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5560" y="27157680"/>
          <a:ext cx="6469380" cy="8625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22860</xdr:rowOff>
    </xdr:from>
    <xdr:to>
      <xdr:col>4</xdr:col>
      <xdr:colOff>1026160</xdr:colOff>
      <xdr:row>221</xdr:row>
      <xdr:rowOff>106680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707320"/>
          <a:ext cx="6695440" cy="5021580"/>
        </a:xfrm>
        <a:prstGeom prst="rect">
          <a:avLst/>
        </a:prstGeom>
      </xdr:spPr>
    </xdr:pic>
    <xdr:clientData/>
  </xdr:twoCellAnchor>
  <xdr:twoCellAnchor editAs="oneCell">
    <xdr:from>
      <xdr:col>4</xdr:col>
      <xdr:colOff>1040130</xdr:colOff>
      <xdr:row>194</xdr:row>
      <xdr:rowOff>99060</xdr:rowOff>
    </xdr:from>
    <xdr:to>
      <xdr:col>6</xdr:col>
      <xdr:colOff>4419600</xdr:colOff>
      <xdr:row>239</xdr:row>
      <xdr:rowOff>144780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9410" y="35783520"/>
          <a:ext cx="6206490" cy="827532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221</xdr:row>
      <xdr:rowOff>121920</xdr:rowOff>
    </xdr:from>
    <xdr:to>
      <xdr:col>4</xdr:col>
      <xdr:colOff>1024890</xdr:colOff>
      <xdr:row>270</xdr:row>
      <xdr:rowOff>76200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40744140"/>
          <a:ext cx="6686550" cy="89154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1042034</xdr:colOff>
      <xdr:row>239</xdr:row>
      <xdr:rowOff>129540</xdr:rowOff>
    </xdr:from>
    <xdr:to>
      <xdr:col>7</xdr:col>
      <xdr:colOff>525779</xdr:colOff>
      <xdr:row>289</xdr:row>
      <xdr:rowOff>152400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1314" y="44043600"/>
          <a:ext cx="6875145" cy="91668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441960</xdr:colOff>
      <xdr:row>11</xdr:row>
      <xdr:rowOff>0</xdr:rowOff>
    </xdr:from>
    <xdr:to>
      <xdr:col>14</xdr:col>
      <xdr:colOff>137160</xdr:colOff>
      <xdr:row>26</xdr:row>
      <xdr:rowOff>0</xdr:rowOff>
    </xdr:to>
    <xdr:graphicFrame macro="">
      <xdr:nvGraphicFramePr>
        <xdr:cNvPr id="3" name="Grafik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426720</xdr:colOff>
      <xdr:row>11</xdr:row>
      <xdr:rowOff>175260</xdr:rowOff>
    </xdr:from>
    <xdr:to>
      <xdr:col>14</xdr:col>
      <xdr:colOff>121920</xdr:colOff>
      <xdr:row>26</xdr:row>
      <xdr:rowOff>175260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518160</xdr:colOff>
      <xdr:row>10</xdr:row>
      <xdr:rowOff>167640</xdr:rowOff>
    </xdr:from>
    <xdr:to>
      <xdr:col>15</xdr:col>
      <xdr:colOff>213360</xdr:colOff>
      <xdr:row>25</xdr:row>
      <xdr:rowOff>167640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495300</xdr:colOff>
      <xdr:row>11</xdr:row>
      <xdr:rowOff>7620</xdr:rowOff>
    </xdr:from>
    <xdr:to>
      <xdr:col>14</xdr:col>
      <xdr:colOff>190500</xdr:colOff>
      <xdr:row>26</xdr:row>
      <xdr:rowOff>7620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563880</xdr:colOff>
      <xdr:row>11</xdr:row>
      <xdr:rowOff>7620</xdr:rowOff>
    </xdr:from>
    <xdr:to>
      <xdr:col>14</xdr:col>
      <xdr:colOff>259080</xdr:colOff>
      <xdr:row>26</xdr:row>
      <xdr:rowOff>7620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434340</xdr:colOff>
      <xdr:row>11</xdr:row>
      <xdr:rowOff>0</xdr:rowOff>
    </xdr:from>
    <xdr:to>
      <xdr:col>14</xdr:col>
      <xdr:colOff>129540</xdr:colOff>
      <xdr:row>26</xdr:row>
      <xdr:rowOff>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419100</xdr:colOff>
      <xdr:row>11</xdr:row>
      <xdr:rowOff>0</xdr:rowOff>
    </xdr:from>
    <xdr:to>
      <xdr:col>14</xdr:col>
      <xdr:colOff>114300</xdr:colOff>
      <xdr:row>26</xdr:row>
      <xdr:rowOff>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365760</xdr:colOff>
      <xdr:row>12</xdr:row>
      <xdr:rowOff>7620</xdr:rowOff>
    </xdr:from>
    <xdr:to>
      <xdr:col>14</xdr:col>
      <xdr:colOff>60960</xdr:colOff>
      <xdr:row>27</xdr:row>
      <xdr:rowOff>7620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M121"/>
  <sheetViews>
    <sheetView topLeftCell="A66" workbookViewId="0">
      <selection activeCell="H14" sqref="H14"/>
    </sheetView>
  </sheetViews>
  <sheetFormatPr defaultRowHeight="14.5" x14ac:dyDescent="0.35"/>
  <cols>
    <col min="1" max="1" width="14" customWidth="1"/>
    <col min="2" max="2" width="10.81640625" customWidth="1"/>
    <col min="3" max="3" width="10.453125" customWidth="1"/>
    <col min="4" max="4" width="10" customWidth="1"/>
    <col min="5" max="5" width="10.90625" customWidth="1"/>
  </cols>
  <sheetData>
    <row r="2" spans="1:12" x14ac:dyDescent="0.35">
      <c r="A2" s="3">
        <v>1.96</v>
      </c>
      <c r="B2" s="6">
        <v>0.55400000000000005</v>
      </c>
      <c r="C2" s="6">
        <v>0.83499999999999996</v>
      </c>
      <c r="D2" s="6">
        <v>0.9</v>
      </c>
      <c r="E2" s="6">
        <v>0.60499999999999998</v>
      </c>
      <c r="F2" s="6">
        <v>0.68700000000000006</v>
      </c>
      <c r="G2" s="6">
        <v>0.66500000000000004</v>
      </c>
      <c r="H2" s="6">
        <v>0.72299999999999998</v>
      </c>
      <c r="I2" s="6">
        <v>0.58199999999999996</v>
      </c>
      <c r="J2" s="6">
        <v>0.59199999999999997</v>
      </c>
      <c r="K2" s="6">
        <v>0.82300000000000006</v>
      </c>
      <c r="L2" s="6">
        <v>0.68500000000000005</v>
      </c>
    </row>
    <row r="3" spans="1:12" x14ac:dyDescent="0.35">
      <c r="A3" s="3">
        <v>1.288</v>
      </c>
      <c r="B3" s="6">
        <v>0.88600000000000001</v>
      </c>
      <c r="C3" s="6">
        <v>0.53100000000000003</v>
      </c>
      <c r="D3" s="6">
        <v>0.69200000000000006</v>
      </c>
      <c r="E3" s="6">
        <v>0.56800000000000006</v>
      </c>
      <c r="F3" s="6">
        <v>0.83200000000000007</v>
      </c>
      <c r="G3" s="6">
        <v>0.63700000000000001</v>
      </c>
      <c r="H3" s="6">
        <v>0.46900000000000003</v>
      </c>
      <c r="I3" s="6">
        <v>0.65300000000000002</v>
      </c>
      <c r="J3" s="6">
        <v>0.53200000000000003</v>
      </c>
      <c r="K3" s="6">
        <v>0.72</v>
      </c>
      <c r="L3" s="6">
        <v>0.68600000000000005</v>
      </c>
    </row>
    <row r="4" spans="1:12" x14ac:dyDescent="0.35">
      <c r="A4" s="3">
        <v>0.74</v>
      </c>
      <c r="B4" s="6">
        <v>0.57899999999999996</v>
      </c>
      <c r="C4" s="6">
        <v>0.42299999999999999</v>
      </c>
      <c r="D4" s="6">
        <v>0.69800000000000006</v>
      </c>
      <c r="E4" s="6">
        <v>0.61399999999999999</v>
      </c>
      <c r="F4" s="6">
        <v>0.38600000000000001</v>
      </c>
      <c r="G4" s="6">
        <v>0.70200000000000007</v>
      </c>
      <c r="H4" s="6">
        <v>0.58199999999999996</v>
      </c>
      <c r="I4" s="6">
        <v>0.66200000000000003</v>
      </c>
      <c r="J4" s="6">
        <v>0.59899999999999998</v>
      </c>
      <c r="K4" s="6">
        <v>0.91300000000000003</v>
      </c>
      <c r="L4" s="6">
        <v>0.56400000000000006</v>
      </c>
    </row>
    <row r="5" spans="1:12" x14ac:dyDescent="0.35">
      <c r="A5" s="3">
        <v>0.437</v>
      </c>
      <c r="B5" s="6">
        <v>0.627</v>
      </c>
      <c r="C5" s="6">
        <v>0.80100000000000005</v>
      </c>
      <c r="D5" s="6">
        <v>0.64400000000000002</v>
      </c>
      <c r="E5" s="6">
        <v>0.69800000000000006</v>
      </c>
      <c r="F5" s="6">
        <v>0.47200000000000003</v>
      </c>
      <c r="G5" s="6">
        <v>0.64</v>
      </c>
      <c r="H5" s="6">
        <v>0.51700000000000002</v>
      </c>
      <c r="I5" s="6">
        <v>0.63500000000000001</v>
      </c>
      <c r="J5" s="6">
        <v>0.81900000000000006</v>
      </c>
      <c r="K5" s="6">
        <v>0.74299999999999999</v>
      </c>
      <c r="L5" s="6">
        <v>0.59899999999999998</v>
      </c>
    </row>
    <row r="6" spans="1:12" x14ac:dyDescent="0.35">
      <c r="A6" s="3">
        <v>0.249</v>
      </c>
      <c r="B6" s="6">
        <v>0.60499999999999998</v>
      </c>
      <c r="C6" s="6">
        <v>0.70599999999999996</v>
      </c>
      <c r="D6" s="6">
        <v>0.57200000000000006</v>
      </c>
      <c r="E6" s="6">
        <v>0.76600000000000001</v>
      </c>
      <c r="F6" s="6">
        <v>0.60199999999999998</v>
      </c>
      <c r="G6" s="6">
        <v>0.72</v>
      </c>
      <c r="H6" s="6">
        <v>0.57400000000000007</v>
      </c>
      <c r="I6" s="6">
        <v>0.65600000000000003</v>
      </c>
      <c r="J6" s="6">
        <v>0.80700000000000005</v>
      </c>
      <c r="K6" s="6">
        <v>0.59699999999999998</v>
      </c>
      <c r="L6" s="6">
        <v>0.61099999999999999</v>
      </c>
    </row>
    <row r="7" spans="1:12" x14ac:dyDescent="0.35">
      <c r="A7" s="5">
        <v>7.0000000000000007E-2</v>
      </c>
      <c r="B7" s="6">
        <v>0.65300000000000002</v>
      </c>
      <c r="C7" s="6">
        <v>0.86499999999999999</v>
      </c>
      <c r="D7" s="6">
        <v>0.69900000000000007</v>
      </c>
      <c r="E7" s="6">
        <v>0.63800000000000001</v>
      </c>
      <c r="F7" s="6">
        <v>0.65800000000000003</v>
      </c>
      <c r="G7" s="6">
        <v>0.54100000000000004</v>
      </c>
      <c r="H7" s="6">
        <v>0.56100000000000005</v>
      </c>
      <c r="I7" s="6">
        <v>0.63400000000000001</v>
      </c>
      <c r="J7" s="6">
        <v>0.55900000000000005</v>
      </c>
      <c r="K7" s="6">
        <v>0.501</v>
      </c>
      <c r="L7" s="6">
        <v>0.46800000000000003</v>
      </c>
    </row>
    <row r="8" spans="1:12" x14ac:dyDescent="0.35">
      <c r="A8" s="6">
        <v>0.68400000000000005</v>
      </c>
      <c r="B8" s="6">
        <v>0.8</v>
      </c>
      <c r="C8" s="6">
        <v>0.68</v>
      </c>
      <c r="D8" s="6">
        <v>0.72599999999999998</v>
      </c>
      <c r="E8" s="6">
        <v>0.69000000000000006</v>
      </c>
      <c r="F8" s="6">
        <v>0.53500000000000003</v>
      </c>
      <c r="G8" s="6">
        <v>0.72299999999999998</v>
      </c>
      <c r="H8" s="6">
        <v>0.55500000000000005</v>
      </c>
      <c r="I8" s="6">
        <v>0.65500000000000003</v>
      </c>
      <c r="J8" s="6">
        <v>0.627</v>
      </c>
      <c r="K8" s="6">
        <v>0.64</v>
      </c>
      <c r="L8" s="6">
        <v>0.499</v>
      </c>
    </row>
    <row r="9" spans="1:12" x14ac:dyDescent="0.35">
      <c r="A9" s="6">
        <v>0.59199999999999997</v>
      </c>
      <c r="B9" s="6">
        <v>0.51900000000000002</v>
      </c>
      <c r="C9" s="6">
        <v>0.56700000000000006</v>
      </c>
      <c r="D9" s="6">
        <v>0.51100000000000001</v>
      </c>
      <c r="E9" s="6">
        <v>0.71499999999999997</v>
      </c>
      <c r="F9" s="6">
        <v>0.49199999999999999</v>
      </c>
      <c r="G9" s="6">
        <v>0.62</v>
      </c>
      <c r="H9" s="6">
        <v>0.61499999999999999</v>
      </c>
      <c r="I9" s="6">
        <v>0.57300000000000006</v>
      </c>
      <c r="J9" s="6">
        <v>0.66600000000000004</v>
      </c>
      <c r="K9" s="6">
        <v>0.65900000000000003</v>
      </c>
      <c r="L9" s="6">
        <v>0.40900000000000003</v>
      </c>
    </row>
    <row r="12" spans="1:12" x14ac:dyDescent="0.35">
      <c r="A12" t="s">
        <v>0</v>
      </c>
      <c r="B12" s="7" t="s">
        <v>1</v>
      </c>
      <c r="C12" s="7" t="s">
        <v>2</v>
      </c>
      <c r="D12" s="7" t="s">
        <v>3</v>
      </c>
      <c r="E12" s="7" t="s">
        <v>4</v>
      </c>
    </row>
    <row r="13" spans="1:12" x14ac:dyDescent="0.35">
      <c r="A13" t="s">
        <v>5</v>
      </c>
      <c r="B13" s="3">
        <v>1.96</v>
      </c>
      <c r="C13" s="1">
        <f>B13-B18</f>
        <v>1.89</v>
      </c>
      <c r="D13" s="1">
        <v>6.4</v>
      </c>
      <c r="E13" s="8">
        <f>(0.9679*C13*C13)+(1.496*C13)+(0.0737)</f>
        <v>6.3585755899999983</v>
      </c>
    </row>
    <row r="14" spans="1:12" x14ac:dyDescent="0.35">
      <c r="A14" t="s">
        <v>6</v>
      </c>
      <c r="B14" s="3">
        <v>1.288</v>
      </c>
      <c r="C14" s="1">
        <f>B14-B18</f>
        <v>1.218</v>
      </c>
      <c r="D14" s="1">
        <v>3.2</v>
      </c>
      <c r="E14" s="8">
        <f t="shared" ref="E14:E18" si="0">(0.9679*C14*C14)+(1.496*C14)+(0.0737)</f>
        <v>3.3317308795999998</v>
      </c>
    </row>
    <row r="15" spans="1:12" x14ac:dyDescent="0.35">
      <c r="A15" t="s">
        <v>7</v>
      </c>
      <c r="B15" s="3">
        <v>0.74</v>
      </c>
      <c r="C15" s="1">
        <f>B15-B18</f>
        <v>0.66999999999999993</v>
      </c>
      <c r="D15" s="1">
        <v>1.6</v>
      </c>
      <c r="E15" s="8">
        <f t="shared" si="0"/>
        <v>1.5105103099999999</v>
      </c>
    </row>
    <row r="16" spans="1:12" x14ac:dyDescent="0.35">
      <c r="A16" t="s">
        <v>8</v>
      </c>
      <c r="B16" s="3">
        <v>0.437</v>
      </c>
      <c r="C16" s="1">
        <f>B16-B18</f>
        <v>0.36699999999999999</v>
      </c>
      <c r="D16" s="1">
        <v>0.8</v>
      </c>
      <c r="E16" s="8">
        <f t="shared" si="0"/>
        <v>0.75309748309999991</v>
      </c>
    </row>
    <row r="17" spans="1:13" x14ac:dyDescent="0.35">
      <c r="A17" t="s">
        <v>9</v>
      </c>
      <c r="B17" s="3">
        <v>0.249</v>
      </c>
      <c r="C17" s="1">
        <f>B17-B18</f>
        <v>0.17899999999999999</v>
      </c>
      <c r="D17" s="1">
        <v>0.4</v>
      </c>
      <c r="E17" s="8">
        <f t="shared" si="0"/>
        <v>0.37249648389999995</v>
      </c>
    </row>
    <row r="18" spans="1:13" x14ac:dyDescent="0.35">
      <c r="A18" t="s">
        <v>10</v>
      </c>
      <c r="B18" s="5">
        <v>7.0000000000000007E-2</v>
      </c>
      <c r="C18" s="1">
        <f>B18-B18</f>
        <v>0</v>
      </c>
      <c r="D18" s="1">
        <v>0</v>
      </c>
      <c r="E18" s="8">
        <f t="shared" si="0"/>
        <v>7.3700000000000002E-2</v>
      </c>
    </row>
    <row r="26" spans="1:13" x14ac:dyDescent="0.35">
      <c r="I26" s="9"/>
      <c r="K26" s="9" t="s">
        <v>11</v>
      </c>
      <c r="L26" s="9"/>
      <c r="M26" s="9"/>
    </row>
    <row r="30" spans="1:13" x14ac:dyDescent="0.35">
      <c r="A30" s="10" t="s">
        <v>12</v>
      </c>
      <c r="B30" s="6" t="s">
        <v>13</v>
      </c>
      <c r="C30" s="4" t="s">
        <v>10</v>
      </c>
      <c r="D30" s="1" t="s">
        <v>2</v>
      </c>
      <c r="E30" s="11" t="s">
        <v>4</v>
      </c>
    </row>
    <row r="31" spans="1:13" x14ac:dyDescent="0.35">
      <c r="A31" s="16" t="s">
        <v>104</v>
      </c>
      <c r="B31" s="15"/>
      <c r="C31" s="15"/>
      <c r="D31" s="15"/>
      <c r="E31" s="15"/>
    </row>
    <row r="32" spans="1:13" x14ac:dyDescent="0.35">
      <c r="A32" s="10" t="s">
        <v>14</v>
      </c>
      <c r="B32" s="6">
        <v>0.68400000000000005</v>
      </c>
      <c r="C32" s="5">
        <v>7.0000000000000007E-2</v>
      </c>
      <c r="D32" s="1">
        <f t="shared" ref="D32:D63" si="1">(B32-C32)</f>
        <v>0.6140000000000001</v>
      </c>
      <c r="E32" s="8">
        <f t="shared" ref="E32:E63" si="2">(0.9679*D32*D32)+(1.496*D32)+(0.0737)</f>
        <v>1.3571384284000003</v>
      </c>
    </row>
    <row r="33" spans="1:5" x14ac:dyDescent="0.35">
      <c r="A33" s="10" t="s">
        <v>14</v>
      </c>
      <c r="B33" s="6">
        <v>0.59199999999999997</v>
      </c>
      <c r="C33" s="5">
        <v>7.0000000000000007E-2</v>
      </c>
      <c r="D33" s="1">
        <f t="shared" si="1"/>
        <v>0.52200000000000002</v>
      </c>
      <c r="E33" s="8">
        <f t="shared" si="2"/>
        <v>1.1183492636000001</v>
      </c>
    </row>
    <row r="34" spans="1:5" x14ac:dyDescent="0.35">
      <c r="A34" s="10" t="s">
        <v>14</v>
      </c>
      <c r="B34" s="6">
        <v>0.55400000000000005</v>
      </c>
      <c r="C34" s="5">
        <v>7.0000000000000007E-2</v>
      </c>
      <c r="D34" s="1">
        <f t="shared" si="1"/>
        <v>0.48400000000000004</v>
      </c>
      <c r="E34" s="8">
        <f t="shared" si="2"/>
        <v>1.0245003824000001</v>
      </c>
    </row>
    <row r="35" spans="1:5" x14ac:dyDescent="0.35">
      <c r="A35" s="10" t="s">
        <v>14</v>
      </c>
      <c r="B35" s="6">
        <v>0.88600000000000001</v>
      </c>
      <c r="C35" s="5">
        <v>7.0000000000000007E-2</v>
      </c>
      <c r="D35" s="1">
        <f t="shared" si="1"/>
        <v>0.81600000000000006</v>
      </c>
      <c r="E35" s="8">
        <f t="shared" si="2"/>
        <v>1.9389180224000002</v>
      </c>
    </row>
    <row r="36" spans="1:5" x14ac:dyDescent="0.35">
      <c r="A36" s="10" t="s">
        <v>14</v>
      </c>
      <c r="B36" s="6">
        <v>0.57899999999999996</v>
      </c>
      <c r="C36" s="5">
        <v>7.0000000000000007E-2</v>
      </c>
      <c r="D36" s="1">
        <f t="shared" si="1"/>
        <v>0.5089999999999999</v>
      </c>
      <c r="E36" s="8">
        <f t="shared" si="2"/>
        <v>1.0859284998999998</v>
      </c>
    </row>
    <row r="37" spans="1:5" x14ac:dyDescent="0.35">
      <c r="A37" s="10" t="s">
        <v>14</v>
      </c>
      <c r="B37" s="6">
        <v>0.627</v>
      </c>
      <c r="C37" s="5">
        <v>7.0000000000000007E-2</v>
      </c>
      <c r="D37" s="1">
        <f t="shared" si="1"/>
        <v>0.55699999999999994</v>
      </c>
      <c r="E37" s="8">
        <f t="shared" si="2"/>
        <v>1.2072620071</v>
      </c>
    </row>
    <row r="38" spans="1:5" x14ac:dyDescent="0.35">
      <c r="A38" s="10" t="s">
        <v>14</v>
      </c>
      <c r="B38" s="6">
        <v>0.60499999999999998</v>
      </c>
      <c r="C38" s="5">
        <v>7.0000000000000007E-2</v>
      </c>
      <c r="D38" s="1">
        <f t="shared" si="1"/>
        <v>0.53499999999999992</v>
      </c>
      <c r="E38" s="8">
        <f t="shared" si="2"/>
        <v>1.1510971774999998</v>
      </c>
    </row>
    <row r="39" spans="1:5" x14ac:dyDescent="0.35">
      <c r="A39" s="10" t="s">
        <v>14</v>
      </c>
      <c r="B39" s="6">
        <v>0.65300000000000002</v>
      </c>
      <c r="C39" s="5">
        <v>7.0000000000000007E-2</v>
      </c>
      <c r="D39" s="1">
        <f t="shared" si="1"/>
        <v>0.58299999999999996</v>
      </c>
      <c r="E39" s="8">
        <f t="shared" si="2"/>
        <v>1.2748465631000001</v>
      </c>
    </row>
    <row r="40" spans="1:5" x14ac:dyDescent="0.35">
      <c r="A40" s="10" t="s">
        <v>14</v>
      </c>
      <c r="B40" s="6">
        <v>0.8</v>
      </c>
      <c r="C40" s="5">
        <v>7.0000000000000007E-2</v>
      </c>
      <c r="D40" s="1">
        <f t="shared" si="1"/>
        <v>0.73</v>
      </c>
      <c r="E40" s="8">
        <f t="shared" si="2"/>
        <v>1.68157391</v>
      </c>
    </row>
    <row r="41" spans="1:5" x14ac:dyDescent="0.35">
      <c r="A41" s="10" t="s">
        <v>14</v>
      </c>
      <c r="B41" s="6">
        <v>0.51900000000000002</v>
      </c>
      <c r="C41" s="5">
        <v>7.0000000000000007E-2</v>
      </c>
      <c r="D41" s="1">
        <f t="shared" si="1"/>
        <v>0.44900000000000001</v>
      </c>
      <c r="E41" s="8">
        <f t="shared" si="2"/>
        <v>0.94053360789999996</v>
      </c>
    </row>
    <row r="42" spans="1:5" x14ac:dyDescent="0.35">
      <c r="A42" s="10" t="s">
        <v>15</v>
      </c>
      <c r="B42" s="6">
        <v>0.83499999999999996</v>
      </c>
      <c r="C42" s="5">
        <v>7.0000000000000007E-2</v>
      </c>
      <c r="D42" s="1">
        <f t="shared" si="1"/>
        <v>0.7649999999999999</v>
      </c>
      <c r="E42" s="8">
        <f t="shared" si="2"/>
        <v>1.7845792774999998</v>
      </c>
    </row>
    <row r="43" spans="1:5" x14ac:dyDescent="0.35">
      <c r="A43" s="10" t="s">
        <v>16</v>
      </c>
      <c r="B43" s="6">
        <v>0.53100000000000003</v>
      </c>
      <c r="C43" s="5">
        <v>7.0000000000000007E-2</v>
      </c>
      <c r="D43" s="1">
        <f t="shared" si="1"/>
        <v>0.46100000000000002</v>
      </c>
      <c r="E43" s="8">
        <f t="shared" si="2"/>
        <v>0.96905507590000006</v>
      </c>
    </row>
    <row r="44" spans="1:5" x14ac:dyDescent="0.35">
      <c r="A44" s="10" t="s">
        <v>17</v>
      </c>
      <c r="B44" s="6">
        <v>0.42299999999999999</v>
      </c>
      <c r="C44" s="5">
        <v>7.0000000000000007E-2</v>
      </c>
      <c r="D44" s="1">
        <f t="shared" si="1"/>
        <v>0.35299999999999998</v>
      </c>
      <c r="E44" s="8">
        <f t="shared" si="2"/>
        <v>0.72239705109999997</v>
      </c>
    </row>
    <row r="45" spans="1:5" x14ac:dyDescent="0.35">
      <c r="A45" s="10" t="s">
        <v>18</v>
      </c>
      <c r="B45" s="6">
        <v>0.80100000000000005</v>
      </c>
      <c r="C45" s="5">
        <v>7.0000000000000007E-2</v>
      </c>
      <c r="D45" s="1">
        <f t="shared" si="1"/>
        <v>0.73100000000000009</v>
      </c>
      <c r="E45" s="8">
        <f t="shared" si="2"/>
        <v>1.6844840119000004</v>
      </c>
    </row>
    <row r="46" spans="1:5" x14ac:dyDescent="0.35">
      <c r="A46" s="10" t="s">
        <v>19</v>
      </c>
      <c r="B46" s="6">
        <v>0.70599999999999996</v>
      </c>
      <c r="C46" s="5">
        <v>7.0000000000000007E-2</v>
      </c>
      <c r="D46" s="1">
        <f t="shared" si="1"/>
        <v>0.6359999999999999</v>
      </c>
      <c r="E46" s="8">
        <f t="shared" si="2"/>
        <v>1.4166676783999999</v>
      </c>
    </row>
    <row r="47" spans="1:5" x14ac:dyDescent="0.35">
      <c r="A47" s="10" t="s">
        <v>20</v>
      </c>
      <c r="B47" s="6">
        <v>0.86499999999999999</v>
      </c>
      <c r="C47" s="5">
        <v>7.0000000000000007E-2</v>
      </c>
      <c r="D47" s="1">
        <f t="shared" si="1"/>
        <v>0.79499999999999993</v>
      </c>
      <c r="E47" s="8">
        <f t="shared" si="2"/>
        <v>1.8747569975</v>
      </c>
    </row>
    <row r="48" spans="1:5" x14ac:dyDescent="0.35">
      <c r="A48" s="10" t="s">
        <v>21</v>
      </c>
      <c r="B48" s="6">
        <v>0.68</v>
      </c>
      <c r="C48" s="5">
        <v>7.0000000000000007E-2</v>
      </c>
      <c r="D48" s="1">
        <f t="shared" si="1"/>
        <v>0.6100000000000001</v>
      </c>
      <c r="E48" s="8">
        <f t="shared" si="2"/>
        <v>1.3464155900000003</v>
      </c>
    </row>
    <row r="49" spans="1:5" x14ac:dyDescent="0.35">
      <c r="A49" s="10" t="s">
        <v>22</v>
      </c>
      <c r="B49" s="6">
        <v>0.56700000000000006</v>
      </c>
      <c r="C49" s="5">
        <v>7.0000000000000007E-2</v>
      </c>
      <c r="D49" s="1">
        <f t="shared" si="1"/>
        <v>0.49700000000000005</v>
      </c>
      <c r="E49" s="8">
        <f t="shared" si="2"/>
        <v>1.0562920111000003</v>
      </c>
    </row>
    <row r="50" spans="1:5" x14ac:dyDescent="0.35">
      <c r="A50" s="10" t="s">
        <v>23</v>
      </c>
      <c r="B50" s="6">
        <v>0.9</v>
      </c>
      <c r="C50" s="5">
        <v>7.0000000000000007E-2</v>
      </c>
      <c r="D50" s="1">
        <f t="shared" si="1"/>
        <v>0.83000000000000007</v>
      </c>
      <c r="E50" s="8">
        <f t="shared" si="2"/>
        <v>1.9821663100000002</v>
      </c>
    </row>
    <row r="51" spans="1:5" x14ac:dyDescent="0.35">
      <c r="A51" s="10" t="s">
        <v>24</v>
      </c>
      <c r="B51" s="6">
        <v>0.69200000000000006</v>
      </c>
      <c r="C51" s="5">
        <v>7.0000000000000007E-2</v>
      </c>
      <c r="D51" s="1">
        <f t="shared" si="1"/>
        <v>0.62200000000000011</v>
      </c>
      <c r="E51" s="8">
        <f t="shared" si="2"/>
        <v>1.3786770236000003</v>
      </c>
    </row>
    <row r="52" spans="1:5" x14ac:dyDescent="0.35">
      <c r="A52" s="12" t="s">
        <v>60</v>
      </c>
      <c r="B52" s="6">
        <v>0.69800000000000006</v>
      </c>
      <c r="C52" s="5">
        <v>7.0000000000000007E-2</v>
      </c>
      <c r="D52" s="1">
        <f t="shared" si="1"/>
        <v>0.62800000000000011</v>
      </c>
      <c r="E52" s="8">
        <f t="shared" si="2"/>
        <v>1.3949122736000004</v>
      </c>
    </row>
    <row r="53" spans="1:5" x14ac:dyDescent="0.35">
      <c r="A53" s="10" t="s">
        <v>25</v>
      </c>
      <c r="B53" s="6">
        <v>0.64400000000000002</v>
      </c>
      <c r="C53" s="5">
        <v>7.0000000000000007E-2</v>
      </c>
      <c r="D53" s="1">
        <f t="shared" si="1"/>
        <v>0.57400000000000007</v>
      </c>
      <c r="E53" s="8">
        <f t="shared" si="2"/>
        <v>1.2513038204000002</v>
      </c>
    </row>
    <row r="54" spans="1:5" x14ac:dyDescent="0.35">
      <c r="A54" s="10" t="s">
        <v>26</v>
      </c>
      <c r="B54" s="6">
        <v>0.57200000000000006</v>
      </c>
      <c r="C54" s="5">
        <v>7.0000000000000007E-2</v>
      </c>
      <c r="D54" s="1">
        <f t="shared" si="1"/>
        <v>0.502</v>
      </c>
      <c r="E54" s="8">
        <f t="shared" si="2"/>
        <v>1.0686066716</v>
      </c>
    </row>
    <row r="55" spans="1:5" x14ac:dyDescent="0.35">
      <c r="A55" s="10" t="s">
        <v>27</v>
      </c>
      <c r="B55" s="6">
        <v>0.69900000000000007</v>
      </c>
      <c r="C55" s="5">
        <v>7.0000000000000007E-2</v>
      </c>
      <c r="D55" s="1">
        <f t="shared" si="1"/>
        <v>0.629</v>
      </c>
      <c r="E55" s="8">
        <f t="shared" si="2"/>
        <v>1.3976249239</v>
      </c>
    </row>
    <row r="56" spans="1:5" x14ac:dyDescent="0.35">
      <c r="A56" s="10" t="s">
        <v>28</v>
      </c>
      <c r="B56" s="6">
        <v>0.72599999999999998</v>
      </c>
      <c r="C56" s="5">
        <v>7.0000000000000007E-2</v>
      </c>
      <c r="D56" s="1">
        <f t="shared" si="1"/>
        <v>0.65599999999999992</v>
      </c>
      <c r="E56" s="8">
        <f t="shared" si="2"/>
        <v>1.4715982143999999</v>
      </c>
    </row>
    <row r="57" spans="1:5" x14ac:dyDescent="0.35">
      <c r="A57" s="10" t="s">
        <v>29</v>
      </c>
      <c r="B57" s="6">
        <v>0.51100000000000001</v>
      </c>
      <c r="C57" s="5">
        <v>7.0000000000000007E-2</v>
      </c>
      <c r="D57" s="1">
        <f t="shared" si="1"/>
        <v>0.441</v>
      </c>
      <c r="E57" s="8">
        <f t="shared" si="2"/>
        <v>0.92167415990000001</v>
      </c>
    </row>
    <row r="58" spans="1:5" x14ac:dyDescent="0.35">
      <c r="A58" s="10" t="s">
        <v>30</v>
      </c>
      <c r="B58" s="6">
        <v>0.60499999999999998</v>
      </c>
      <c r="C58" s="5">
        <v>7.0000000000000007E-2</v>
      </c>
      <c r="D58" s="1">
        <f t="shared" si="1"/>
        <v>0.53499999999999992</v>
      </c>
      <c r="E58" s="8">
        <f t="shared" si="2"/>
        <v>1.1510971774999998</v>
      </c>
    </row>
    <row r="59" spans="1:5" x14ac:dyDescent="0.35">
      <c r="A59" s="10" t="s">
        <v>31</v>
      </c>
      <c r="B59" s="6">
        <v>0.56800000000000006</v>
      </c>
      <c r="C59" s="5">
        <v>7.0000000000000007E-2</v>
      </c>
      <c r="D59" s="1">
        <f t="shared" si="1"/>
        <v>0.49800000000000005</v>
      </c>
      <c r="E59" s="8">
        <f t="shared" si="2"/>
        <v>1.0587510716000001</v>
      </c>
    </row>
    <row r="60" spans="1:5" x14ac:dyDescent="0.35">
      <c r="A60" s="10" t="s">
        <v>32</v>
      </c>
      <c r="B60" s="6">
        <v>0.61399999999999999</v>
      </c>
      <c r="C60" s="5">
        <v>7.0000000000000007E-2</v>
      </c>
      <c r="D60" s="1">
        <f t="shared" si="1"/>
        <v>0.54400000000000004</v>
      </c>
      <c r="E60" s="8">
        <f t="shared" si="2"/>
        <v>1.1739604544000002</v>
      </c>
    </row>
    <row r="61" spans="1:5" x14ac:dyDescent="0.35">
      <c r="A61" s="10" t="s">
        <v>33</v>
      </c>
      <c r="B61" s="6">
        <v>0.69800000000000006</v>
      </c>
      <c r="C61" s="5">
        <v>7.0000000000000007E-2</v>
      </c>
      <c r="D61" s="1">
        <f t="shared" si="1"/>
        <v>0.62800000000000011</v>
      </c>
      <c r="E61" s="8">
        <f t="shared" si="2"/>
        <v>1.3949122736000004</v>
      </c>
    </row>
    <row r="62" spans="1:5" x14ac:dyDescent="0.35">
      <c r="A62" s="10" t="s">
        <v>34</v>
      </c>
      <c r="B62" s="6">
        <v>0.76600000000000001</v>
      </c>
      <c r="C62" s="5">
        <v>7.0000000000000007E-2</v>
      </c>
      <c r="D62" s="1">
        <f t="shared" si="1"/>
        <v>0.69599999999999995</v>
      </c>
      <c r="E62" s="8">
        <f t="shared" si="2"/>
        <v>1.5837822464</v>
      </c>
    </row>
    <row r="63" spans="1:5" x14ac:dyDescent="0.35">
      <c r="A63" s="10" t="s">
        <v>35</v>
      </c>
      <c r="B63" s="6">
        <v>0.63800000000000001</v>
      </c>
      <c r="C63" s="5">
        <v>7.0000000000000007E-2</v>
      </c>
      <c r="D63" s="1">
        <f t="shared" si="1"/>
        <v>0.56800000000000006</v>
      </c>
      <c r="E63" s="8">
        <f t="shared" si="2"/>
        <v>1.2356957696000002</v>
      </c>
    </row>
    <row r="64" spans="1:5" x14ac:dyDescent="0.35">
      <c r="A64" s="10" t="s">
        <v>36</v>
      </c>
      <c r="B64" s="6">
        <v>0.69000000000000006</v>
      </c>
      <c r="C64" s="5">
        <v>7.0000000000000007E-2</v>
      </c>
      <c r="D64" s="1">
        <f t="shared" ref="D64:D95" si="3">(B64-C64)</f>
        <v>0.62000000000000011</v>
      </c>
      <c r="E64" s="8">
        <f t="shared" ref="E64:E95" si="4">(0.9679*D64*D64)+(1.496*D64)+(0.0737)</f>
        <v>1.3732807600000003</v>
      </c>
    </row>
    <row r="65" spans="1:5" x14ac:dyDescent="0.35">
      <c r="A65" s="10" t="s">
        <v>37</v>
      </c>
      <c r="B65" s="6">
        <v>0.71499999999999997</v>
      </c>
      <c r="C65" s="5">
        <v>7.0000000000000007E-2</v>
      </c>
      <c r="D65" s="1">
        <f t="shared" si="3"/>
        <v>0.64500000000000002</v>
      </c>
      <c r="E65" s="8">
        <f t="shared" si="4"/>
        <v>1.4412905975000001</v>
      </c>
    </row>
    <row r="66" spans="1:5" x14ac:dyDescent="0.35">
      <c r="A66" s="10" t="s">
        <v>38</v>
      </c>
      <c r="B66" s="6">
        <v>0.68700000000000006</v>
      </c>
      <c r="C66" s="5">
        <v>7.0000000000000007E-2</v>
      </c>
      <c r="D66" s="1">
        <f t="shared" si="3"/>
        <v>0.61699999999999999</v>
      </c>
      <c r="E66" s="8">
        <f t="shared" si="4"/>
        <v>1.3652008831</v>
      </c>
    </row>
    <row r="67" spans="1:5" x14ac:dyDescent="0.35">
      <c r="A67" s="10" t="s">
        <v>39</v>
      </c>
      <c r="B67" s="6">
        <v>0.83200000000000007</v>
      </c>
      <c r="C67" s="5">
        <v>7.0000000000000007E-2</v>
      </c>
      <c r="D67" s="1">
        <f t="shared" si="3"/>
        <v>0.76200000000000001</v>
      </c>
      <c r="E67" s="8">
        <f t="shared" si="4"/>
        <v>1.7756573276000003</v>
      </c>
    </row>
    <row r="68" spans="1:5" x14ac:dyDescent="0.35">
      <c r="A68" s="10" t="s">
        <v>40</v>
      </c>
      <c r="B68" s="6">
        <v>0.38600000000000001</v>
      </c>
      <c r="C68" s="5">
        <v>7.0000000000000007E-2</v>
      </c>
      <c r="D68" s="1">
        <f t="shared" si="3"/>
        <v>0.316</v>
      </c>
      <c r="E68" s="8">
        <f t="shared" si="4"/>
        <v>0.64308662239999992</v>
      </c>
    </row>
    <row r="69" spans="1:5" x14ac:dyDescent="0.35">
      <c r="A69" s="10" t="s">
        <v>41</v>
      </c>
      <c r="B69" s="6">
        <v>0.47200000000000003</v>
      </c>
      <c r="C69" s="5">
        <v>7.0000000000000007E-2</v>
      </c>
      <c r="D69" s="1">
        <f t="shared" si="3"/>
        <v>0.40200000000000002</v>
      </c>
      <c r="E69" s="8">
        <f t="shared" si="4"/>
        <v>0.83150851160000006</v>
      </c>
    </row>
    <row r="70" spans="1:5" x14ac:dyDescent="0.35">
      <c r="A70" s="10" t="s">
        <v>42</v>
      </c>
      <c r="B70" s="6">
        <v>0.60199999999999998</v>
      </c>
      <c r="C70" s="5">
        <v>7.0000000000000007E-2</v>
      </c>
      <c r="D70" s="1">
        <f t="shared" si="3"/>
        <v>0.53200000000000003</v>
      </c>
      <c r="E70" s="8">
        <f t="shared" si="4"/>
        <v>1.1435109296000001</v>
      </c>
    </row>
    <row r="71" spans="1:5" x14ac:dyDescent="0.35">
      <c r="A71" s="10" t="s">
        <v>43</v>
      </c>
      <c r="B71" s="6">
        <v>0.65800000000000003</v>
      </c>
      <c r="C71" s="5">
        <v>7.0000000000000007E-2</v>
      </c>
      <c r="D71" s="1">
        <f t="shared" si="3"/>
        <v>0.58800000000000008</v>
      </c>
      <c r="E71" s="8">
        <f t="shared" si="4"/>
        <v>1.2879936176000002</v>
      </c>
    </row>
    <row r="72" spans="1:5" x14ac:dyDescent="0.35">
      <c r="A72" s="10" t="s">
        <v>43</v>
      </c>
      <c r="B72" s="6">
        <v>0.53500000000000003</v>
      </c>
      <c r="C72" s="5">
        <v>7.0000000000000007E-2</v>
      </c>
      <c r="D72" s="1">
        <f t="shared" si="3"/>
        <v>0.46500000000000002</v>
      </c>
      <c r="E72" s="8">
        <f t="shared" si="4"/>
        <v>0.97862417750000008</v>
      </c>
    </row>
    <row r="73" spans="1:5" x14ac:dyDescent="0.35">
      <c r="A73" s="10" t="s">
        <v>43</v>
      </c>
      <c r="B73" s="6">
        <v>0.49199999999999999</v>
      </c>
      <c r="C73" s="5">
        <v>7.0000000000000007E-2</v>
      </c>
      <c r="D73" s="1">
        <f t="shared" si="3"/>
        <v>0.42199999999999999</v>
      </c>
      <c r="E73" s="8">
        <f t="shared" si="4"/>
        <v>0.87737950359999994</v>
      </c>
    </row>
    <row r="74" spans="1:5" x14ac:dyDescent="0.35">
      <c r="A74" s="10" t="s">
        <v>43</v>
      </c>
      <c r="B74" s="6">
        <v>0.66500000000000004</v>
      </c>
      <c r="C74" s="5">
        <v>7.0000000000000007E-2</v>
      </c>
      <c r="D74" s="1">
        <f t="shared" si="3"/>
        <v>0.59499999999999997</v>
      </c>
      <c r="E74" s="8">
        <f t="shared" si="4"/>
        <v>1.3064807974999999</v>
      </c>
    </row>
    <row r="75" spans="1:5" x14ac:dyDescent="0.35">
      <c r="A75" s="10" t="s">
        <v>43</v>
      </c>
      <c r="B75" s="6">
        <v>0.63700000000000001</v>
      </c>
      <c r="C75" s="5">
        <v>7.0000000000000007E-2</v>
      </c>
      <c r="D75" s="1">
        <f t="shared" si="3"/>
        <v>0.56699999999999995</v>
      </c>
      <c r="E75" s="8">
        <f t="shared" si="4"/>
        <v>1.2331012030999999</v>
      </c>
    </row>
    <row r="76" spans="1:5" x14ac:dyDescent="0.35">
      <c r="A76" s="10" t="s">
        <v>43</v>
      </c>
      <c r="B76" s="6">
        <v>0.70200000000000007</v>
      </c>
      <c r="C76" s="5">
        <v>7.0000000000000007E-2</v>
      </c>
      <c r="D76" s="1">
        <f t="shared" si="3"/>
        <v>0.63200000000000012</v>
      </c>
      <c r="E76" s="8">
        <f t="shared" si="4"/>
        <v>1.4057744896000004</v>
      </c>
    </row>
    <row r="77" spans="1:5" x14ac:dyDescent="0.35">
      <c r="A77" s="10" t="s">
        <v>43</v>
      </c>
      <c r="B77" s="6">
        <v>0.64</v>
      </c>
      <c r="C77" s="5">
        <v>7.0000000000000007E-2</v>
      </c>
      <c r="D77" s="1">
        <f t="shared" si="3"/>
        <v>0.57000000000000006</v>
      </c>
      <c r="E77" s="8">
        <f t="shared" si="4"/>
        <v>1.2408907100000004</v>
      </c>
    </row>
    <row r="78" spans="1:5" x14ac:dyDescent="0.35">
      <c r="A78" s="10" t="s">
        <v>43</v>
      </c>
      <c r="B78" s="6">
        <v>0.72</v>
      </c>
      <c r="C78" s="5">
        <v>7.0000000000000007E-2</v>
      </c>
      <c r="D78" s="1">
        <f t="shared" si="3"/>
        <v>0.64999999999999991</v>
      </c>
      <c r="E78" s="8">
        <f t="shared" si="4"/>
        <v>1.4550377499999998</v>
      </c>
    </row>
    <row r="79" spans="1:5" x14ac:dyDescent="0.35">
      <c r="A79" s="10" t="s">
        <v>43</v>
      </c>
      <c r="B79" s="6">
        <v>0.54100000000000004</v>
      </c>
      <c r="C79" s="5">
        <v>7.0000000000000007E-2</v>
      </c>
      <c r="D79" s="1">
        <f t="shared" si="3"/>
        <v>0.47100000000000003</v>
      </c>
      <c r="E79" s="8">
        <f t="shared" si="4"/>
        <v>0.99303590390000007</v>
      </c>
    </row>
    <row r="80" spans="1:5" x14ac:dyDescent="0.35">
      <c r="A80" s="10" t="s">
        <v>43</v>
      </c>
      <c r="B80" s="6">
        <v>0.72299999999999998</v>
      </c>
      <c r="C80" s="5">
        <v>7.0000000000000007E-2</v>
      </c>
      <c r="D80" s="1">
        <f t="shared" si="3"/>
        <v>0.65300000000000002</v>
      </c>
      <c r="E80" s="8">
        <f t="shared" si="4"/>
        <v>1.4633092711000002</v>
      </c>
    </row>
    <row r="81" spans="1:5" x14ac:dyDescent="0.35">
      <c r="A81" s="10" t="s">
        <v>44</v>
      </c>
      <c r="B81" s="6">
        <v>0.62</v>
      </c>
      <c r="C81" s="5">
        <v>7.0000000000000007E-2</v>
      </c>
      <c r="D81" s="1">
        <f t="shared" si="3"/>
        <v>0.55000000000000004</v>
      </c>
      <c r="E81" s="8">
        <f t="shared" si="4"/>
        <v>1.1892897500000004</v>
      </c>
    </row>
    <row r="82" spans="1:5" x14ac:dyDescent="0.35">
      <c r="A82" s="10" t="s">
        <v>44</v>
      </c>
      <c r="B82" s="6">
        <v>0.72299999999999998</v>
      </c>
      <c r="C82" s="5">
        <v>7.0000000000000007E-2</v>
      </c>
      <c r="D82" s="1">
        <f t="shared" si="3"/>
        <v>0.65300000000000002</v>
      </c>
      <c r="E82" s="8">
        <f t="shared" si="4"/>
        <v>1.4633092711000002</v>
      </c>
    </row>
    <row r="83" spans="1:5" x14ac:dyDescent="0.35">
      <c r="A83" s="10" t="s">
        <v>44</v>
      </c>
      <c r="B83" s="6">
        <v>0.46900000000000003</v>
      </c>
      <c r="C83" s="5">
        <v>7.0000000000000007E-2</v>
      </c>
      <c r="D83" s="1">
        <f t="shared" si="3"/>
        <v>0.39900000000000002</v>
      </c>
      <c r="E83" s="8">
        <f t="shared" si="4"/>
        <v>0.82469464790000002</v>
      </c>
    </row>
    <row r="84" spans="1:5" x14ac:dyDescent="0.35">
      <c r="A84" s="10" t="s">
        <v>44</v>
      </c>
      <c r="B84" s="6">
        <v>0.58199999999999996</v>
      </c>
      <c r="C84" s="5">
        <v>7.0000000000000007E-2</v>
      </c>
      <c r="D84" s="1">
        <f t="shared" si="3"/>
        <v>0.51200000000000001</v>
      </c>
      <c r="E84" s="8">
        <f t="shared" si="4"/>
        <v>1.0933811776</v>
      </c>
    </row>
    <row r="85" spans="1:5" x14ac:dyDescent="0.35">
      <c r="A85" s="10" t="s">
        <v>44</v>
      </c>
      <c r="B85" s="6">
        <v>0.51700000000000002</v>
      </c>
      <c r="C85" s="5">
        <v>7.0000000000000007E-2</v>
      </c>
      <c r="D85" s="1">
        <f t="shared" si="3"/>
        <v>0.44700000000000001</v>
      </c>
      <c r="E85" s="8">
        <f t="shared" si="4"/>
        <v>0.93580713109999991</v>
      </c>
    </row>
    <row r="86" spans="1:5" x14ac:dyDescent="0.35">
      <c r="A86" s="10" t="s">
        <v>44</v>
      </c>
      <c r="B86" s="6">
        <v>0.57400000000000007</v>
      </c>
      <c r="C86" s="5">
        <v>7.0000000000000007E-2</v>
      </c>
      <c r="D86" s="1">
        <f t="shared" si="3"/>
        <v>0.504</v>
      </c>
      <c r="E86" s="8">
        <f t="shared" si="4"/>
        <v>1.0735460864000002</v>
      </c>
    </row>
    <row r="87" spans="1:5" x14ac:dyDescent="0.35">
      <c r="A87" s="10" t="s">
        <v>45</v>
      </c>
      <c r="B87" s="6">
        <v>0.56100000000000005</v>
      </c>
      <c r="C87" s="5">
        <v>7.0000000000000007E-2</v>
      </c>
      <c r="D87" s="1">
        <f t="shared" si="3"/>
        <v>0.49100000000000005</v>
      </c>
      <c r="E87" s="8">
        <f t="shared" si="4"/>
        <v>1.0415782999000001</v>
      </c>
    </row>
    <row r="88" spans="1:5" x14ac:dyDescent="0.35">
      <c r="A88" s="10" t="s">
        <v>46</v>
      </c>
      <c r="B88" s="6">
        <v>0.55500000000000005</v>
      </c>
      <c r="C88" s="5">
        <v>7.0000000000000007E-2</v>
      </c>
      <c r="D88" s="1">
        <f t="shared" si="3"/>
        <v>0.48500000000000004</v>
      </c>
      <c r="E88" s="8">
        <f t="shared" si="4"/>
        <v>1.0269342775000001</v>
      </c>
    </row>
    <row r="89" spans="1:5" x14ac:dyDescent="0.35">
      <c r="A89" s="10" t="s">
        <v>46</v>
      </c>
      <c r="B89" s="6">
        <v>0.61499999999999999</v>
      </c>
      <c r="C89" s="5">
        <v>7.0000000000000007E-2</v>
      </c>
      <c r="D89" s="1">
        <f t="shared" si="3"/>
        <v>0.54499999999999993</v>
      </c>
      <c r="E89" s="8">
        <f t="shared" si="4"/>
        <v>1.1765104975</v>
      </c>
    </row>
    <row r="90" spans="1:5" x14ac:dyDescent="0.35">
      <c r="A90" s="10" t="s">
        <v>47</v>
      </c>
      <c r="B90" s="6">
        <v>0.58199999999999996</v>
      </c>
      <c r="C90" s="5">
        <v>7.0000000000000007E-2</v>
      </c>
      <c r="D90" s="1">
        <f t="shared" si="3"/>
        <v>0.51200000000000001</v>
      </c>
      <c r="E90" s="8">
        <f t="shared" si="4"/>
        <v>1.0933811776</v>
      </c>
    </row>
    <row r="91" spans="1:5" x14ac:dyDescent="0.35">
      <c r="A91" s="10" t="s">
        <v>48</v>
      </c>
      <c r="B91" s="6">
        <v>0.65300000000000002</v>
      </c>
      <c r="C91" s="5">
        <v>7.0000000000000007E-2</v>
      </c>
      <c r="D91" s="1">
        <f t="shared" si="3"/>
        <v>0.58299999999999996</v>
      </c>
      <c r="E91" s="8">
        <f t="shared" si="4"/>
        <v>1.2748465631000001</v>
      </c>
    </row>
    <row r="92" spans="1:5" x14ac:dyDescent="0.35">
      <c r="A92" s="10" t="s">
        <v>49</v>
      </c>
      <c r="B92" s="6">
        <v>0.66200000000000003</v>
      </c>
      <c r="C92" s="5">
        <v>7.0000000000000007E-2</v>
      </c>
      <c r="D92" s="1">
        <f t="shared" si="3"/>
        <v>0.59200000000000008</v>
      </c>
      <c r="E92" s="8">
        <f t="shared" si="4"/>
        <v>1.2985461056000003</v>
      </c>
    </row>
    <row r="93" spans="1:5" x14ac:dyDescent="0.35">
      <c r="A93" s="10" t="s">
        <v>50</v>
      </c>
      <c r="B93" s="6">
        <v>0.63500000000000001</v>
      </c>
      <c r="C93" s="5">
        <v>7.0000000000000007E-2</v>
      </c>
      <c r="D93" s="1">
        <f t="shared" si="3"/>
        <v>0.56499999999999995</v>
      </c>
      <c r="E93" s="8">
        <f t="shared" si="4"/>
        <v>1.2279178774999999</v>
      </c>
    </row>
    <row r="94" spans="1:5" x14ac:dyDescent="0.35">
      <c r="A94" s="10" t="s">
        <v>51</v>
      </c>
      <c r="B94" s="6">
        <v>0.65600000000000003</v>
      </c>
      <c r="C94" s="5">
        <v>7.0000000000000007E-2</v>
      </c>
      <c r="D94" s="1">
        <f t="shared" si="3"/>
        <v>0.58600000000000008</v>
      </c>
      <c r="E94" s="8">
        <f t="shared" si="4"/>
        <v>1.2827289884000002</v>
      </c>
    </row>
    <row r="95" spans="1:5" x14ac:dyDescent="0.35">
      <c r="A95" s="10" t="s">
        <v>52</v>
      </c>
      <c r="B95" s="6">
        <v>0.63400000000000001</v>
      </c>
      <c r="C95" s="5">
        <v>7.0000000000000007E-2</v>
      </c>
      <c r="D95" s="1">
        <f t="shared" si="3"/>
        <v>0.56400000000000006</v>
      </c>
      <c r="E95" s="8">
        <f t="shared" si="4"/>
        <v>1.2253291184000001</v>
      </c>
    </row>
    <row r="96" spans="1:5" x14ac:dyDescent="0.35">
      <c r="A96" s="10" t="s">
        <v>53</v>
      </c>
      <c r="B96" s="6">
        <v>0.65500000000000003</v>
      </c>
      <c r="C96" s="5">
        <v>7.0000000000000007E-2</v>
      </c>
      <c r="D96" s="1">
        <f t="shared" ref="D96:D127" si="5">(B96-C96)</f>
        <v>0.58499999999999996</v>
      </c>
      <c r="E96" s="8">
        <f t="shared" ref="E96:E127" si="6">(0.9679*D96*D96)+(1.496*D96)+(0.0737)</f>
        <v>1.2800995774999999</v>
      </c>
    </row>
    <row r="97" spans="1:5" x14ac:dyDescent="0.35">
      <c r="A97" s="10" t="s">
        <v>54</v>
      </c>
      <c r="B97" s="6">
        <v>0.57300000000000006</v>
      </c>
      <c r="C97" s="5">
        <v>7.0000000000000007E-2</v>
      </c>
      <c r="D97" s="1">
        <f t="shared" si="5"/>
        <v>0.50300000000000011</v>
      </c>
      <c r="E97" s="8">
        <f t="shared" si="6"/>
        <v>1.0710754111000003</v>
      </c>
    </row>
    <row r="98" spans="1:5" x14ac:dyDescent="0.35">
      <c r="A98" s="10" t="s">
        <v>55</v>
      </c>
      <c r="B98" s="6">
        <v>0.59199999999999997</v>
      </c>
      <c r="C98" s="5">
        <v>7.0000000000000007E-2</v>
      </c>
      <c r="D98" s="1">
        <f t="shared" si="5"/>
        <v>0.52200000000000002</v>
      </c>
      <c r="E98" s="8">
        <f t="shared" si="6"/>
        <v>1.1183492636000001</v>
      </c>
    </row>
    <row r="99" spans="1:5" x14ac:dyDescent="0.35">
      <c r="A99" s="10" t="s">
        <v>56</v>
      </c>
      <c r="B99" s="6">
        <v>0.53200000000000003</v>
      </c>
      <c r="C99" s="5">
        <v>7.0000000000000007E-2</v>
      </c>
      <c r="D99" s="1">
        <f t="shared" si="5"/>
        <v>0.46200000000000002</v>
      </c>
      <c r="E99" s="8">
        <f t="shared" si="6"/>
        <v>0.97144444760000004</v>
      </c>
    </row>
    <row r="100" spans="1:5" x14ac:dyDescent="0.35">
      <c r="A100" s="10" t="s">
        <v>15</v>
      </c>
      <c r="B100" s="6">
        <v>0.59899999999999998</v>
      </c>
      <c r="C100" s="5">
        <v>7.0000000000000007E-2</v>
      </c>
      <c r="D100" s="1">
        <f t="shared" si="5"/>
        <v>0.52899999999999991</v>
      </c>
      <c r="E100" s="8">
        <f t="shared" si="6"/>
        <v>1.1359421038999999</v>
      </c>
    </row>
    <row r="101" spans="1:5" x14ac:dyDescent="0.35">
      <c r="A101" s="10" t="s">
        <v>16</v>
      </c>
      <c r="B101" s="6">
        <v>0.81900000000000006</v>
      </c>
      <c r="C101" s="5">
        <v>7.0000000000000007E-2</v>
      </c>
      <c r="D101" s="1">
        <f t="shared" si="5"/>
        <v>0.74900000000000011</v>
      </c>
      <c r="E101" s="8">
        <f t="shared" si="6"/>
        <v>1.7371968679000005</v>
      </c>
    </row>
    <row r="102" spans="1:5" x14ac:dyDescent="0.35">
      <c r="A102" s="10" t="s">
        <v>17</v>
      </c>
      <c r="B102" s="6">
        <v>0.80700000000000005</v>
      </c>
      <c r="C102" s="5">
        <v>7.0000000000000007E-2</v>
      </c>
      <c r="D102" s="1">
        <f t="shared" si="5"/>
        <v>0.7370000000000001</v>
      </c>
      <c r="E102" s="8">
        <f t="shared" si="6"/>
        <v>1.7019852751000004</v>
      </c>
    </row>
    <row r="103" spans="1:5" x14ac:dyDescent="0.35">
      <c r="A103" s="10" t="s">
        <v>18</v>
      </c>
      <c r="B103" s="6">
        <v>0.55900000000000005</v>
      </c>
      <c r="C103" s="5">
        <v>7.0000000000000007E-2</v>
      </c>
      <c r="D103" s="1">
        <f t="shared" si="5"/>
        <v>0.48900000000000005</v>
      </c>
      <c r="E103" s="8">
        <f t="shared" si="6"/>
        <v>1.0366892159000001</v>
      </c>
    </row>
    <row r="104" spans="1:5" x14ac:dyDescent="0.35">
      <c r="A104" s="10" t="s">
        <v>19</v>
      </c>
      <c r="B104" s="6">
        <v>0.627</v>
      </c>
      <c r="C104" s="5">
        <v>7.0000000000000007E-2</v>
      </c>
      <c r="D104" s="1">
        <f t="shared" si="5"/>
        <v>0.55699999999999994</v>
      </c>
      <c r="E104" s="8">
        <f t="shared" si="6"/>
        <v>1.2072620071</v>
      </c>
    </row>
    <row r="105" spans="1:5" x14ac:dyDescent="0.35">
      <c r="A105" s="10" t="s">
        <v>57</v>
      </c>
      <c r="B105" s="6">
        <v>0.66600000000000004</v>
      </c>
      <c r="C105" s="5">
        <v>7.0000000000000007E-2</v>
      </c>
      <c r="D105" s="1">
        <f t="shared" si="5"/>
        <v>0.59600000000000009</v>
      </c>
      <c r="E105" s="8">
        <f t="shared" si="6"/>
        <v>1.3091295664000002</v>
      </c>
    </row>
    <row r="106" spans="1:5" x14ac:dyDescent="0.35">
      <c r="A106" s="10" t="s">
        <v>57</v>
      </c>
      <c r="B106" s="6">
        <v>0.82300000000000006</v>
      </c>
      <c r="C106" s="5">
        <v>7.0000000000000007E-2</v>
      </c>
      <c r="D106" s="1">
        <f t="shared" si="5"/>
        <v>0.75300000000000011</v>
      </c>
      <c r="E106" s="8">
        <f t="shared" si="6"/>
        <v>1.7489960111000005</v>
      </c>
    </row>
    <row r="107" spans="1:5" x14ac:dyDescent="0.35">
      <c r="A107" s="10" t="s">
        <v>58</v>
      </c>
      <c r="B107" s="6">
        <v>0.72</v>
      </c>
      <c r="C107" s="5">
        <v>7.0000000000000007E-2</v>
      </c>
      <c r="D107" s="1">
        <f t="shared" si="5"/>
        <v>0.64999999999999991</v>
      </c>
      <c r="E107" s="8">
        <f t="shared" si="6"/>
        <v>1.4550377499999998</v>
      </c>
    </row>
    <row r="108" spans="1:5" x14ac:dyDescent="0.35">
      <c r="A108" s="10" t="s">
        <v>58</v>
      </c>
      <c r="B108" s="6">
        <v>0.91300000000000003</v>
      </c>
      <c r="C108" s="5">
        <v>7.0000000000000007E-2</v>
      </c>
      <c r="D108" s="1">
        <f t="shared" si="5"/>
        <v>0.84299999999999997</v>
      </c>
      <c r="E108" s="8">
        <f t="shared" si="6"/>
        <v>2.0226651671</v>
      </c>
    </row>
    <row r="109" spans="1:5" x14ac:dyDescent="0.35">
      <c r="A109" s="10" t="s">
        <v>58</v>
      </c>
      <c r="B109" s="6">
        <v>0.74299999999999999</v>
      </c>
      <c r="C109" s="5">
        <v>7.0000000000000007E-2</v>
      </c>
      <c r="D109" s="1">
        <f t="shared" si="5"/>
        <v>0.67300000000000004</v>
      </c>
      <c r="E109" s="8">
        <f t="shared" si="6"/>
        <v>1.5188979791000004</v>
      </c>
    </row>
    <row r="110" spans="1:5" x14ac:dyDescent="0.35">
      <c r="A110" s="10" t="s">
        <v>58</v>
      </c>
      <c r="B110" s="6">
        <v>0.59699999999999998</v>
      </c>
      <c r="C110" s="5">
        <v>7.0000000000000007E-2</v>
      </c>
      <c r="D110" s="1">
        <f t="shared" si="5"/>
        <v>0.52699999999999991</v>
      </c>
      <c r="E110" s="8">
        <f t="shared" si="6"/>
        <v>1.1309058990999998</v>
      </c>
    </row>
    <row r="111" spans="1:5" x14ac:dyDescent="0.35">
      <c r="A111" s="10" t="s">
        <v>58</v>
      </c>
      <c r="B111" s="6">
        <v>0.501</v>
      </c>
      <c r="C111" s="5">
        <v>7.0000000000000007E-2</v>
      </c>
      <c r="D111" s="1">
        <f t="shared" si="5"/>
        <v>0.43099999999999999</v>
      </c>
      <c r="E111" s="8">
        <f t="shared" si="6"/>
        <v>0.89827407189999997</v>
      </c>
    </row>
    <row r="112" spans="1:5" x14ac:dyDescent="0.35">
      <c r="A112" s="10" t="s">
        <v>58</v>
      </c>
      <c r="B112" s="6">
        <v>0.64</v>
      </c>
      <c r="C112" s="5">
        <v>7.0000000000000007E-2</v>
      </c>
      <c r="D112" s="1">
        <f t="shared" si="5"/>
        <v>0.57000000000000006</v>
      </c>
      <c r="E112" s="8">
        <f t="shared" si="6"/>
        <v>1.2408907100000004</v>
      </c>
    </row>
    <row r="113" spans="1:5" x14ac:dyDescent="0.35">
      <c r="A113" s="10" t="s">
        <v>58</v>
      </c>
      <c r="B113" s="6">
        <v>0.65900000000000003</v>
      </c>
      <c r="C113" s="5">
        <v>7.0000000000000007E-2</v>
      </c>
      <c r="D113" s="1">
        <f t="shared" si="5"/>
        <v>0.58899999999999997</v>
      </c>
      <c r="E113" s="8">
        <f t="shared" si="6"/>
        <v>1.2906288359</v>
      </c>
    </row>
    <row r="114" spans="1:5" x14ac:dyDescent="0.35">
      <c r="A114" s="10" t="s">
        <v>58</v>
      </c>
      <c r="B114" s="6">
        <v>0.68500000000000005</v>
      </c>
      <c r="C114" s="5">
        <v>7.0000000000000007E-2</v>
      </c>
      <c r="D114" s="1">
        <f t="shared" si="5"/>
        <v>0.61499999999999999</v>
      </c>
      <c r="E114" s="8">
        <f t="shared" si="6"/>
        <v>1.3598239775000001</v>
      </c>
    </row>
    <row r="115" spans="1:5" x14ac:dyDescent="0.35">
      <c r="A115" s="10" t="s">
        <v>58</v>
      </c>
      <c r="B115" s="6">
        <v>0.68600000000000005</v>
      </c>
      <c r="C115" s="5">
        <v>7.0000000000000007E-2</v>
      </c>
      <c r="D115" s="1">
        <f t="shared" si="5"/>
        <v>0.6160000000000001</v>
      </c>
      <c r="E115" s="8">
        <f t="shared" si="6"/>
        <v>1.3625114624000003</v>
      </c>
    </row>
    <row r="116" spans="1:5" x14ac:dyDescent="0.35">
      <c r="A116" s="10" t="s">
        <v>58</v>
      </c>
      <c r="B116" s="6">
        <v>0.56400000000000006</v>
      </c>
      <c r="C116" s="5">
        <v>7.0000000000000007E-2</v>
      </c>
      <c r="D116" s="1">
        <f t="shared" si="5"/>
        <v>0.49400000000000005</v>
      </c>
      <c r="E116" s="8">
        <f t="shared" si="6"/>
        <v>1.0489264444000002</v>
      </c>
    </row>
    <row r="117" spans="1:5" x14ac:dyDescent="0.35">
      <c r="A117" s="10" t="s">
        <v>59</v>
      </c>
      <c r="B117" s="6">
        <v>0.59899999999999998</v>
      </c>
      <c r="C117" s="5">
        <v>7.0000000000000007E-2</v>
      </c>
      <c r="D117" s="1">
        <f t="shared" si="5"/>
        <v>0.52899999999999991</v>
      </c>
      <c r="E117" s="8">
        <f t="shared" si="6"/>
        <v>1.1359421038999999</v>
      </c>
    </row>
    <row r="118" spans="1:5" x14ac:dyDescent="0.35">
      <c r="A118" s="10" t="s">
        <v>59</v>
      </c>
      <c r="B118" s="6">
        <v>0.61099999999999999</v>
      </c>
      <c r="C118" s="5">
        <v>7.0000000000000007E-2</v>
      </c>
      <c r="D118" s="1">
        <f t="shared" si="5"/>
        <v>0.54099999999999993</v>
      </c>
      <c r="E118" s="8">
        <f t="shared" si="6"/>
        <v>1.1663219398999998</v>
      </c>
    </row>
    <row r="119" spans="1:5" x14ac:dyDescent="0.35">
      <c r="A119" s="10" t="s">
        <v>59</v>
      </c>
      <c r="B119" s="6">
        <v>0.46800000000000003</v>
      </c>
      <c r="C119" s="5">
        <v>7.0000000000000007E-2</v>
      </c>
      <c r="D119" s="1">
        <f t="shared" si="5"/>
        <v>0.39800000000000002</v>
      </c>
      <c r="E119" s="8">
        <f t="shared" si="6"/>
        <v>0.82242723160000009</v>
      </c>
    </row>
    <row r="120" spans="1:5" x14ac:dyDescent="0.35">
      <c r="A120" s="10" t="s">
        <v>59</v>
      </c>
      <c r="B120" s="6">
        <v>0.499</v>
      </c>
      <c r="C120" s="5">
        <v>7.0000000000000007E-2</v>
      </c>
      <c r="D120" s="1">
        <f t="shared" si="5"/>
        <v>0.42899999999999999</v>
      </c>
      <c r="E120" s="8">
        <f t="shared" si="6"/>
        <v>0.89361728389999995</v>
      </c>
    </row>
    <row r="121" spans="1:5" x14ac:dyDescent="0.35">
      <c r="A121" s="10" t="s">
        <v>59</v>
      </c>
      <c r="B121" s="6">
        <v>0.40900000000000003</v>
      </c>
      <c r="C121" s="5">
        <v>7.0000000000000007E-2</v>
      </c>
      <c r="D121" s="1">
        <f t="shared" si="5"/>
        <v>0.33900000000000002</v>
      </c>
      <c r="E121" s="8">
        <f t="shared" si="6"/>
        <v>0.6920760359</v>
      </c>
    </row>
  </sheetData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2:L125"/>
  <sheetViews>
    <sheetView workbookViewId="0">
      <selection activeCell="K121" sqref="K121"/>
    </sheetView>
  </sheetViews>
  <sheetFormatPr defaultRowHeight="14.5" x14ac:dyDescent="0.35"/>
  <cols>
    <col min="1" max="1" width="15.36328125" customWidth="1"/>
    <col min="2" max="3" width="11.36328125" customWidth="1"/>
    <col min="4" max="4" width="11.90625" customWidth="1"/>
    <col min="5" max="5" width="10.36328125" customWidth="1"/>
  </cols>
  <sheetData>
    <row r="2" spans="1:12" x14ac:dyDescent="0.35">
      <c r="A2" s="3">
        <v>1.6440000000000001</v>
      </c>
      <c r="B2" s="6">
        <v>0.40800000000000003</v>
      </c>
      <c r="C2" s="6">
        <v>0.66600000000000004</v>
      </c>
      <c r="D2" s="6">
        <v>0.77200000000000002</v>
      </c>
      <c r="E2" s="6">
        <v>0.41400000000000003</v>
      </c>
      <c r="F2" s="6">
        <v>1.0070000000000001</v>
      </c>
      <c r="G2" s="6">
        <v>0.73899999999999999</v>
      </c>
      <c r="H2" s="6">
        <v>0.55400000000000005</v>
      </c>
      <c r="I2" s="6">
        <v>0.52800000000000002</v>
      </c>
      <c r="J2" s="6">
        <v>0.35599999999999998</v>
      </c>
      <c r="K2" s="6">
        <v>0.45900000000000002</v>
      </c>
      <c r="L2" s="6">
        <v>0.66</v>
      </c>
    </row>
    <row r="3" spans="1:12" x14ac:dyDescent="0.35">
      <c r="A3" s="3">
        <v>1.032</v>
      </c>
      <c r="B3" s="6">
        <v>0.47600000000000003</v>
      </c>
      <c r="C3" s="6">
        <v>0.68200000000000005</v>
      </c>
      <c r="D3" s="6">
        <v>0.748</v>
      </c>
      <c r="E3" s="6">
        <v>0.49299999999999999</v>
      </c>
      <c r="F3" s="6">
        <v>0.60599999999999998</v>
      </c>
      <c r="G3" s="6">
        <v>0.38700000000000001</v>
      </c>
      <c r="H3" s="6">
        <v>0.56800000000000006</v>
      </c>
      <c r="I3" s="6">
        <v>0.85699999999999998</v>
      </c>
      <c r="J3" s="6">
        <v>0.57799999999999996</v>
      </c>
      <c r="K3" s="6">
        <v>0.36499999999999999</v>
      </c>
      <c r="L3" s="6">
        <v>0.36599999999999999</v>
      </c>
    </row>
    <row r="4" spans="1:12" x14ac:dyDescent="0.35">
      <c r="A4" s="3">
        <v>0.6</v>
      </c>
      <c r="B4" s="6">
        <v>0.36799999999999999</v>
      </c>
      <c r="C4" s="6">
        <v>0.77200000000000002</v>
      </c>
      <c r="D4" s="6">
        <v>0.72799999999999998</v>
      </c>
      <c r="E4" s="6">
        <v>0.378</v>
      </c>
      <c r="F4" s="6">
        <v>0.56500000000000006</v>
      </c>
      <c r="G4" s="6">
        <v>0.443</v>
      </c>
      <c r="H4" s="6">
        <v>0.34400000000000003</v>
      </c>
      <c r="I4" s="6">
        <v>0.51300000000000001</v>
      </c>
      <c r="J4" s="6">
        <v>0.36</v>
      </c>
      <c r="K4" s="6">
        <v>0.38800000000000001</v>
      </c>
      <c r="L4" s="6">
        <v>0.55100000000000005</v>
      </c>
    </row>
    <row r="5" spans="1:12" x14ac:dyDescent="0.35">
      <c r="A5" s="3">
        <v>0.36499999999999999</v>
      </c>
      <c r="B5" s="6">
        <v>0.60899999999999999</v>
      </c>
      <c r="C5" s="6">
        <v>0.83699999999999997</v>
      </c>
      <c r="D5" s="6">
        <v>0.83799999999999997</v>
      </c>
      <c r="E5" s="6">
        <v>0.68300000000000005</v>
      </c>
      <c r="F5" s="6">
        <v>0.52500000000000002</v>
      </c>
      <c r="G5" s="6">
        <v>0.64700000000000002</v>
      </c>
      <c r="H5" s="6">
        <v>0.35100000000000003</v>
      </c>
      <c r="I5" s="6">
        <v>0.38200000000000001</v>
      </c>
      <c r="J5" s="6">
        <v>0.38400000000000001</v>
      </c>
      <c r="K5" s="6">
        <v>0.439</v>
      </c>
      <c r="L5" s="6">
        <v>0.40100000000000002</v>
      </c>
    </row>
    <row r="6" spans="1:12" x14ac:dyDescent="0.35">
      <c r="A6" s="3">
        <v>0.23900000000000002</v>
      </c>
      <c r="B6" s="6">
        <v>0.67600000000000005</v>
      </c>
      <c r="C6" s="6">
        <v>0.752</v>
      </c>
      <c r="D6" s="6">
        <v>0.86099999999999999</v>
      </c>
      <c r="E6" s="6">
        <v>0.41899999999999998</v>
      </c>
      <c r="F6" s="6">
        <v>0.71199999999999997</v>
      </c>
      <c r="G6" s="6">
        <v>0.74199999999999999</v>
      </c>
      <c r="H6" s="6">
        <v>0.45600000000000002</v>
      </c>
      <c r="I6" s="6">
        <v>0.61899999999999999</v>
      </c>
      <c r="J6" s="6">
        <v>0.52600000000000002</v>
      </c>
      <c r="K6" s="6">
        <v>0.36699999999999999</v>
      </c>
      <c r="L6" s="6">
        <v>0.13500000000000001</v>
      </c>
    </row>
    <row r="7" spans="1:12" x14ac:dyDescent="0.35">
      <c r="A7" s="5">
        <v>7.6999999999999999E-2</v>
      </c>
      <c r="B7" s="6">
        <v>0.60399999999999998</v>
      </c>
      <c r="C7" s="6">
        <v>0.90200000000000002</v>
      </c>
      <c r="D7" s="6">
        <v>0.72499999999999998</v>
      </c>
      <c r="E7" s="6">
        <v>0.55200000000000005</v>
      </c>
      <c r="F7" s="6">
        <v>0.34300000000000003</v>
      </c>
      <c r="G7" s="6">
        <v>0.32500000000000001</v>
      </c>
      <c r="H7" s="6">
        <v>0.627</v>
      </c>
      <c r="I7" s="6">
        <v>0.54</v>
      </c>
      <c r="J7" s="6">
        <v>0.35599999999999998</v>
      </c>
      <c r="K7" s="6">
        <v>0.47200000000000003</v>
      </c>
      <c r="L7" s="6">
        <v>0.49099999999999999</v>
      </c>
    </row>
    <row r="8" spans="1:12" x14ac:dyDescent="0.35">
      <c r="A8" s="6">
        <v>0.70200000000000007</v>
      </c>
      <c r="B8" s="6">
        <v>0.53</v>
      </c>
      <c r="C8" s="6">
        <v>0.82400000000000007</v>
      </c>
      <c r="D8" s="6">
        <v>0.35699999999999998</v>
      </c>
      <c r="E8" s="6">
        <v>0.39100000000000001</v>
      </c>
      <c r="F8" s="6">
        <v>0.35100000000000003</v>
      </c>
      <c r="G8" s="6">
        <v>0.32300000000000001</v>
      </c>
      <c r="H8" s="6">
        <v>0.66200000000000003</v>
      </c>
      <c r="I8" s="6">
        <v>0.36199999999999999</v>
      </c>
      <c r="J8" s="6">
        <v>0.503</v>
      </c>
      <c r="K8" s="6">
        <v>0.45400000000000001</v>
      </c>
      <c r="L8" s="6">
        <v>0.373</v>
      </c>
    </row>
    <row r="9" spans="1:12" x14ac:dyDescent="0.35">
      <c r="A9" s="6">
        <v>0.58499999999999996</v>
      </c>
      <c r="B9" s="6">
        <v>0.39300000000000002</v>
      </c>
      <c r="C9" s="6">
        <v>0.48299999999999998</v>
      </c>
      <c r="D9" s="6">
        <v>0.36</v>
      </c>
      <c r="E9" s="6">
        <v>0.46</v>
      </c>
      <c r="F9" s="6">
        <v>0.47900000000000004</v>
      </c>
      <c r="G9" s="6">
        <v>0.61499999999999999</v>
      </c>
      <c r="H9" s="6">
        <v>0.34800000000000003</v>
      </c>
      <c r="I9" s="6">
        <v>0.32500000000000001</v>
      </c>
      <c r="J9" s="6">
        <v>0.53800000000000003</v>
      </c>
      <c r="K9" s="6">
        <v>0.372</v>
      </c>
      <c r="L9" s="6">
        <v>0.28600000000000003</v>
      </c>
    </row>
    <row r="14" spans="1:12" x14ac:dyDescent="0.35">
      <c r="A14" s="25" t="s">
        <v>0</v>
      </c>
      <c r="B14" s="7" t="s">
        <v>1</v>
      </c>
      <c r="C14" s="7" t="s">
        <v>2</v>
      </c>
      <c r="D14" s="7" t="s">
        <v>3</v>
      </c>
      <c r="E14" s="7" t="s">
        <v>4</v>
      </c>
    </row>
    <row r="15" spans="1:12" x14ac:dyDescent="0.35">
      <c r="A15" s="25" t="s">
        <v>5</v>
      </c>
      <c r="B15" s="3">
        <v>1.6440000000000001</v>
      </c>
      <c r="C15" s="1">
        <f>B15-B20</f>
        <v>1.5670000000000002</v>
      </c>
      <c r="D15" s="1">
        <v>120</v>
      </c>
      <c r="E15" s="8">
        <f>(20.495*C15*C15)+(44.147*C15)+(0.224)</f>
        <v>119.72759605500003</v>
      </c>
    </row>
    <row r="16" spans="1:12" x14ac:dyDescent="0.35">
      <c r="A16" s="25" t="s">
        <v>6</v>
      </c>
      <c r="B16" s="3">
        <v>1.032</v>
      </c>
      <c r="C16" s="1">
        <f>B16-B20</f>
        <v>0.95500000000000007</v>
      </c>
      <c r="D16" s="1">
        <v>60</v>
      </c>
      <c r="E16" s="8">
        <f t="shared" ref="E16:E20" si="0">(20.495*C16*C16)+(44.147*C16)+(0.224)</f>
        <v>61.076337375000001</v>
      </c>
    </row>
    <row r="17" spans="1:11" x14ac:dyDescent="0.35">
      <c r="A17" s="25" t="s">
        <v>7</v>
      </c>
      <c r="B17" s="3">
        <v>0.6</v>
      </c>
      <c r="C17" s="1">
        <f>B17-B20</f>
        <v>0.52300000000000002</v>
      </c>
      <c r="D17" s="1">
        <v>30</v>
      </c>
      <c r="E17" s="8">
        <f t="shared" si="0"/>
        <v>28.918857855000002</v>
      </c>
    </row>
    <row r="18" spans="1:11" x14ac:dyDescent="0.35">
      <c r="A18" s="25" t="s">
        <v>8</v>
      </c>
      <c r="B18" s="3">
        <v>0.36499999999999999</v>
      </c>
      <c r="C18" s="1">
        <f>B18-B20</f>
        <v>0.28799999999999998</v>
      </c>
      <c r="D18" s="1">
        <v>15</v>
      </c>
      <c r="E18" s="8">
        <f t="shared" si="0"/>
        <v>14.63827328</v>
      </c>
    </row>
    <row r="19" spans="1:11" x14ac:dyDescent="0.35">
      <c r="A19" s="25" t="s">
        <v>9</v>
      </c>
      <c r="B19" s="3">
        <v>0.23900000000000002</v>
      </c>
      <c r="C19" s="1">
        <f>B19-B20</f>
        <v>0.16200000000000003</v>
      </c>
      <c r="D19" s="1">
        <v>7.5</v>
      </c>
      <c r="E19" s="8">
        <f t="shared" si="0"/>
        <v>7.9136847800000014</v>
      </c>
    </row>
    <row r="20" spans="1:11" x14ac:dyDescent="0.35">
      <c r="A20" s="25" t="s">
        <v>10</v>
      </c>
      <c r="B20" s="5">
        <v>7.6999999999999999E-2</v>
      </c>
      <c r="C20" s="1">
        <f>B20-B20</f>
        <v>0</v>
      </c>
      <c r="D20" s="1">
        <v>0</v>
      </c>
      <c r="E20" s="8">
        <f t="shared" si="0"/>
        <v>0.224</v>
      </c>
    </row>
    <row r="28" spans="1:11" x14ac:dyDescent="0.35">
      <c r="J28" s="9" t="s">
        <v>106</v>
      </c>
      <c r="K28" s="9"/>
    </row>
    <row r="33" spans="1:5" x14ac:dyDescent="0.35">
      <c r="A33" s="10" t="s">
        <v>12</v>
      </c>
      <c r="B33" s="6" t="s">
        <v>13</v>
      </c>
      <c r="C33" s="4" t="s">
        <v>10</v>
      </c>
      <c r="D33" s="1" t="s">
        <v>2</v>
      </c>
      <c r="E33" s="11" t="s">
        <v>4</v>
      </c>
    </row>
    <row r="34" spans="1:5" x14ac:dyDescent="0.35">
      <c r="A34" s="16" t="s">
        <v>103</v>
      </c>
      <c r="B34" s="16"/>
      <c r="C34" s="16"/>
      <c r="D34" s="16"/>
      <c r="E34" s="16"/>
    </row>
    <row r="35" spans="1:5" x14ac:dyDescent="0.35">
      <c r="A35" s="10" t="s">
        <v>59</v>
      </c>
      <c r="B35" s="6">
        <v>0.70200000000000007</v>
      </c>
      <c r="C35" s="5">
        <v>7.6999999999999999E-2</v>
      </c>
      <c r="D35" s="1">
        <f t="shared" ref="D35:D49" si="1">(B35-C35)</f>
        <v>0.62500000000000011</v>
      </c>
      <c r="E35" s="8">
        <f t="shared" ref="E35:E49" si="2">(20.495*D35*D35)+(44.147*D35)+(0.224)</f>
        <v>35.821734375000005</v>
      </c>
    </row>
    <row r="36" spans="1:5" x14ac:dyDescent="0.35">
      <c r="A36" s="10" t="s">
        <v>59</v>
      </c>
      <c r="B36" s="6">
        <v>0.58499999999999996</v>
      </c>
      <c r="C36" s="5">
        <v>7.6999999999999999E-2</v>
      </c>
      <c r="D36" s="1">
        <f t="shared" si="1"/>
        <v>0.50800000000000001</v>
      </c>
      <c r="E36" s="8">
        <f t="shared" si="2"/>
        <v>27.939697680000002</v>
      </c>
    </row>
    <row r="37" spans="1:5" x14ac:dyDescent="0.35">
      <c r="A37" s="10" t="s">
        <v>59</v>
      </c>
      <c r="B37" s="6">
        <v>0.40800000000000003</v>
      </c>
      <c r="C37" s="5">
        <v>7.6999999999999999E-2</v>
      </c>
      <c r="D37" s="1">
        <f t="shared" si="1"/>
        <v>0.33100000000000002</v>
      </c>
      <c r="E37" s="8">
        <f t="shared" si="2"/>
        <v>17.082109695</v>
      </c>
    </row>
    <row r="38" spans="1:5" x14ac:dyDescent="0.35">
      <c r="A38" s="10" t="s">
        <v>59</v>
      </c>
      <c r="B38" s="6">
        <v>0.47600000000000003</v>
      </c>
      <c r="C38" s="5">
        <v>7.6999999999999999E-2</v>
      </c>
      <c r="D38" s="1">
        <f t="shared" si="1"/>
        <v>0.39900000000000002</v>
      </c>
      <c r="E38" s="8">
        <f t="shared" si="2"/>
        <v>21.101477495000001</v>
      </c>
    </row>
    <row r="39" spans="1:5" x14ac:dyDescent="0.35">
      <c r="A39" s="10" t="s">
        <v>59</v>
      </c>
      <c r="B39" s="6">
        <v>0.36799999999999999</v>
      </c>
      <c r="C39" s="5">
        <v>7.6999999999999999E-2</v>
      </c>
      <c r="D39" s="1">
        <f t="shared" si="1"/>
        <v>0.29099999999999998</v>
      </c>
      <c r="E39" s="8">
        <f t="shared" si="2"/>
        <v>14.806314094999999</v>
      </c>
    </row>
    <row r="40" spans="1:5" x14ac:dyDescent="0.35">
      <c r="A40" s="10" t="s">
        <v>61</v>
      </c>
      <c r="B40" s="6">
        <v>0.60899999999999999</v>
      </c>
      <c r="C40" s="5">
        <v>7.6999999999999999E-2</v>
      </c>
      <c r="D40" s="1">
        <f t="shared" si="1"/>
        <v>0.53200000000000003</v>
      </c>
      <c r="E40" s="8">
        <f t="shared" si="2"/>
        <v>29.510780880000002</v>
      </c>
    </row>
    <row r="41" spans="1:5" x14ac:dyDescent="0.35">
      <c r="A41" s="10" t="s">
        <v>62</v>
      </c>
      <c r="B41" s="6">
        <v>0.67600000000000005</v>
      </c>
      <c r="C41" s="5">
        <v>7.6999999999999999E-2</v>
      </c>
      <c r="D41" s="1">
        <f t="shared" si="1"/>
        <v>0.59900000000000009</v>
      </c>
      <c r="E41" s="8">
        <f t="shared" si="2"/>
        <v>34.021679495000001</v>
      </c>
    </row>
    <row r="42" spans="1:5" x14ac:dyDescent="0.35">
      <c r="A42" s="10" t="s">
        <v>63</v>
      </c>
      <c r="B42" s="6">
        <v>0.60399999999999998</v>
      </c>
      <c r="C42" s="5">
        <v>7.6999999999999999E-2</v>
      </c>
      <c r="D42" s="1">
        <f t="shared" si="1"/>
        <v>0.52700000000000002</v>
      </c>
      <c r="E42" s="8">
        <f t="shared" si="2"/>
        <v>29.181524855000003</v>
      </c>
    </row>
    <row r="43" spans="1:5" x14ac:dyDescent="0.35">
      <c r="A43" s="10" t="s">
        <v>64</v>
      </c>
      <c r="B43" s="6">
        <v>0.53</v>
      </c>
      <c r="C43" s="5">
        <v>7.6999999999999999E-2</v>
      </c>
      <c r="D43" s="1">
        <f t="shared" si="1"/>
        <v>0.45300000000000001</v>
      </c>
      <c r="E43" s="8">
        <f t="shared" si="2"/>
        <v>24.428349455000003</v>
      </c>
    </row>
    <row r="44" spans="1:5" x14ac:dyDescent="0.35">
      <c r="A44" s="10" t="s">
        <v>65</v>
      </c>
      <c r="B44" s="6">
        <v>0.39300000000000002</v>
      </c>
      <c r="C44" s="5">
        <v>7.6999999999999999E-2</v>
      </c>
      <c r="D44" s="1">
        <f t="shared" si="1"/>
        <v>0.316</v>
      </c>
      <c r="E44" s="8">
        <f t="shared" si="2"/>
        <v>16.221000719999999</v>
      </c>
    </row>
    <row r="45" spans="1:5" x14ac:dyDescent="0.35">
      <c r="A45" s="10" t="s">
        <v>66</v>
      </c>
      <c r="B45" s="6">
        <v>0.66600000000000004</v>
      </c>
      <c r="C45" s="5">
        <v>7.6999999999999999E-2</v>
      </c>
      <c r="D45" s="1">
        <f t="shared" si="1"/>
        <v>0.58900000000000008</v>
      </c>
      <c r="E45" s="8">
        <f t="shared" si="2"/>
        <v>33.336728895</v>
      </c>
    </row>
    <row r="46" spans="1:5" x14ac:dyDescent="0.35">
      <c r="A46" s="10" t="s">
        <v>67</v>
      </c>
      <c r="B46" s="6">
        <v>0.68200000000000005</v>
      </c>
      <c r="C46" s="5">
        <v>7.6999999999999999E-2</v>
      </c>
      <c r="D46" s="1">
        <f t="shared" si="1"/>
        <v>0.60500000000000009</v>
      </c>
      <c r="E46" s="8">
        <f t="shared" si="2"/>
        <v>34.434617375000002</v>
      </c>
    </row>
    <row r="47" spans="1:5" x14ac:dyDescent="0.35">
      <c r="A47" s="10" t="s">
        <v>68</v>
      </c>
      <c r="B47" s="6">
        <v>0.77200000000000002</v>
      </c>
      <c r="C47" s="5">
        <v>7.6999999999999999E-2</v>
      </c>
      <c r="D47" s="1">
        <f t="shared" si="1"/>
        <v>0.69500000000000006</v>
      </c>
      <c r="E47" s="8">
        <f t="shared" si="2"/>
        <v>40.805762375</v>
      </c>
    </row>
    <row r="48" spans="1:5" x14ac:dyDescent="0.35">
      <c r="A48" s="10" t="s">
        <v>69</v>
      </c>
      <c r="B48" s="6">
        <v>0.83699999999999997</v>
      </c>
      <c r="C48" s="5">
        <v>7.6999999999999999E-2</v>
      </c>
      <c r="D48" s="1">
        <f t="shared" si="1"/>
        <v>0.76</v>
      </c>
      <c r="E48" s="8">
        <f t="shared" si="2"/>
        <v>45.613631999999996</v>
      </c>
    </row>
    <row r="49" spans="1:5" x14ac:dyDescent="0.35">
      <c r="A49" s="10" t="s">
        <v>70</v>
      </c>
      <c r="B49" s="6">
        <v>0.752</v>
      </c>
      <c r="C49" s="5">
        <v>7.6999999999999999E-2</v>
      </c>
      <c r="D49" s="1">
        <f t="shared" si="1"/>
        <v>0.67500000000000004</v>
      </c>
      <c r="E49" s="8">
        <f t="shared" si="2"/>
        <v>39.361259374999996</v>
      </c>
    </row>
    <row r="50" spans="1:5" x14ac:dyDescent="0.35">
      <c r="A50" s="14" t="s">
        <v>102</v>
      </c>
      <c r="B50" s="15"/>
      <c r="C50" s="15"/>
      <c r="D50" s="15"/>
      <c r="E50" s="15"/>
    </row>
    <row r="51" spans="1:5" x14ac:dyDescent="0.35">
      <c r="A51" s="10" t="s">
        <v>71</v>
      </c>
      <c r="B51" s="6">
        <v>0.90200000000000002</v>
      </c>
      <c r="C51" s="5">
        <v>7.6999999999999999E-2</v>
      </c>
      <c r="D51" s="1">
        <f t="shared" ref="D51:D82" si="3">(B51-C51)</f>
        <v>0.82500000000000007</v>
      </c>
      <c r="E51" s="8">
        <f t="shared" ref="E51:E82" si="4">(20.495*D51*D51)+(44.147*D51)+(0.224)</f>
        <v>50.594684375</v>
      </c>
    </row>
    <row r="52" spans="1:5" x14ac:dyDescent="0.35">
      <c r="A52" s="10" t="s">
        <v>72</v>
      </c>
      <c r="B52" s="6">
        <v>0.82400000000000007</v>
      </c>
      <c r="C52" s="5">
        <v>7.6999999999999999E-2</v>
      </c>
      <c r="D52" s="1">
        <f t="shared" si="3"/>
        <v>0.74700000000000011</v>
      </c>
      <c r="E52" s="8">
        <f t="shared" si="4"/>
        <v>44.638203455000003</v>
      </c>
    </row>
    <row r="53" spans="1:5" x14ac:dyDescent="0.35">
      <c r="A53" s="10" t="s">
        <v>73</v>
      </c>
      <c r="B53" s="6">
        <v>0.48299999999999998</v>
      </c>
      <c r="C53" s="5">
        <v>7.6999999999999999E-2</v>
      </c>
      <c r="D53" s="1">
        <f t="shared" si="3"/>
        <v>0.40599999999999997</v>
      </c>
      <c r="E53" s="8">
        <f t="shared" si="4"/>
        <v>21.525995819999999</v>
      </c>
    </row>
    <row r="54" spans="1:5" x14ac:dyDescent="0.35">
      <c r="A54" s="10" t="s">
        <v>74</v>
      </c>
      <c r="B54" s="6">
        <v>0.77200000000000002</v>
      </c>
      <c r="C54" s="5">
        <v>7.6999999999999999E-2</v>
      </c>
      <c r="D54" s="1">
        <f t="shared" si="3"/>
        <v>0.69500000000000006</v>
      </c>
      <c r="E54" s="8">
        <f t="shared" si="4"/>
        <v>40.805762375</v>
      </c>
    </row>
    <row r="55" spans="1:5" x14ac:dyDescent="0.35">
      <c r="A55" s="10" t="s">
        <v>75</v>
      </c>
      <c r="B55" s="6">
        <v>0.748</v>
      </c>
      <c r="C55" s="5">
        <v>7.6999999999999999E-2</v>
      </c>
      <c r="D55" s="1">
        <f t="shared" si="3"/>
        <v>0.67100000000000004</v>
      </c>
      <c r="E55" s="8">
        <f t="shared" si="4"/>
        <v>39.074326294999999</v>
      </c>
    </row>
    <row r="56" spans="1:5" x14ac:dyDescent="0.35">
      <c r="A56" s="10" t="s">
        <v>76</v>
      </c>
      <c r="B56" s="6">
        <v>0.72799999999999998</v>
      </c>
      <c r="C56" s="5">
        <v>7.6999999999999999E-2</v>
      </c>
      <c r="D56" s="1">
        <f t="shared" si="3"/>
        <v>0.65100000000000002</v>
      </c>
      <c r="E56" s="8">
        <f t="shared" si="4"/>
        <v>37.649498494999996</v>
      </c>
    </row>
    <row r="57" spans="1:5" x14ac:dyDescent="0.35">
      <c r="A57" s="10" t="s">
        <v>77</v>
      </c>
      <c r="B57" s="6">
        <v>0.83799999999999997</v>
      </c>
      <c r="C57" s="5">
        <v>7.6999999999999999E-2</v>
      </c>
      <c r="D57" s="1">
        <f t="shared" si="3"/>
        <v>0.76100000000000001</v>
      </c>
      <c r="E57" s="8">
        <f t="shared" si="4"/>
        <v>45.688951894999995</v>
      </c>
    </row>
    <row r="58" spans="1:5" x14ac:dyDescent="0.35">
      <c r="A58" s="10" t="s">
        <v>78</v>
      </c>
      <c r="B58" s="6">
        <v>0.86099999999999999</v>
      </c>
      <c r="C58" s="5">
        <v>7.6999999999999999E-2</v>
      </c>
      <c r="D58" s="1">
        <f t="shared" si="3"/>
        <v>0.78400000000000003</v>
      </c>
      <c r="E58" s="8">
        <f t="shared" si="4"/>
        <v>47.432622720000005</v>
      </c>
    </row>
    <row r="59" spans="1:5" x14ac:dyDescent="0.35">
      <c r="A59" s="10" t="s">
        <v>79</v>
      </c>
      <c r="B59" s="6">
        <v>0.72499999999999998</v>
      </c>
      <c r="C59" s="5">
        <v>7.6999999999999999E-2</v>
      </c>
      <c r="D59" s="1">
        <f t="shared" si="3"/>
        <v>0.64800000000000002</v>
      </c>
      <c r="E59" s="8">
        <f t="shared" si="4"/>
        <v>37.437188479999996</v>
      </c>
    </row>
    <row r="60" spans="1:5" x14ac:dyDescent="0.35">
      <c r="A60" s="10" t="s">
        <v>80</v>
      </c>
      <c r="B60" s="6">
        <v>0.35699999999999998</v>
      </c>
      <c r="C60" s="5">
        <v>7.6999999999999999E-2</v>
      </c>
      <c r="D60" s="1">
        <f t="shared" si="3"/>
        <v>0.27999999999999997</v>
      </c>
      <c r="E60" s="8">
        <f t="shared" si="4"/>
        <v>14.191967999999997</v>
      </c>
    </row>
    <row r="61" spans="1:5" x14ac:dyDescent="0.35">
      <c r="A61" s="10" t="s">
        <v>81</v>
      </c>
      <c r="B61" s="6">
        <v>0.36</v>
      </c>
      <c r="C61" s="5">
        <v>7.6999999999999999E-2</v>
      </c>
      <c r="D61" s="1">
        <f t="shared" si="3"/>
        <v>0.28299999999999997</v>
      </c>
      <c r="E61" s="8">
        <f t="shared" si="4"/>
        <v>14.359025054999998</v>
      </c>
    </row>
    <row r="62" spans="1:5" x14ac:dyDescent="0.35">
      <c r="A62" s="10" t="s">
        <v>82</v>
      </c>
      <c r="B62" s="6">
        <v>0.41400000000000003</v>
      </c>
      <c r="C62" s="5">
        <v>7.6999999999999999E-2</v>
      </c>
      <c r="D62" s="1">
        <f t="shared" si="3"/>
        <v>0.33700000000000002</v>
      </c>
      <c r="E62" s="8">
        <f t="shared" si="4"/>
        <v>17.429135655</v>
      </c>
    </row>
    <row r="63" spans="1:5" x14ac:dyDescent="0.35">
      <c r="A63" s="10" t="s">
        <v>83</v>
      </c>
      <c r="B63" s="6">
        <v>0.49299999999999999</v>
      </c>
      <c r="C63" s="5">
        <v>7.6999999999999999E-2</v>
      </c>
      <c r="D63" s="1">
        <f t="shared" si="3"/>
        <v>0.41599999999999998</v>
      </c>
      <c r="E63" s="8">
        <f t="shared" si="4"/>
        <v>22.135934719999998</v>
      </c>
    </row>
    <row r="64" spans="1:5" x14ac:dyDescent="0.35">
      <c r="A64" s="10" t="s">
        <v>84</v>
      </c>
      <c r="B64" s="6">
        <v>0.378</v>
      </c>
      <c r="C64" s="5">
        <v>7.6999999999999999E-2</v>
      </c>
      <c r="D64" s="1">
        <f t="shared" si="3"/>
        <v>0.30099999999999999</v>
      </c>
      <c r="E64" s="8">
        <f t="shared" si="4"/>
        <v>15.369114494999998</v>
      </c>
    </row>
    <row r="65" spans="1:5" x14ac:dyDescent="0.35">
      <c r="A65" s="10" t="s">
        <v>85</v>
      </c>
      <c r="B65" s="6">
        <v>0.68300000000000005</v>
      </c>
      <c r="C65" s="5">
        <v>7.6999999999999999E-2</v>
      </c>
      <c r="D65" s="1">
        <f t="shared" si="3"/>
        <v>0.60600000000000009</v>
      </c>
      <c r="E65" s="8">
        <f t="shared" si="4"/>
        <v>34.503583820000003</v>
      </c>
    </row>
    <row r="66" spans="1:5" x14ac:dyDescent="0.35">
      <c r="A66" s="10" t="s">
        <v>86</v>
      </c>
      <c r="B66" s="6">
        <v>0.41899999999999998</v>
      </c>
      <c r="C66" s="5">
        <v>7.6999999999999999E-2</v>
      </c>
      <c r="D66" s="1">
        <f t="shared" si="3"/>
        <v>0.34199999999999997</v>
      </c>
      <c r="E66" s="8">
        <f t="shared" si="4"/>
        <v>17.719451179999997</v>
      </c>
    </row>
    <row r="67" spans="1:5" x14ac:dyDescent="0.35">
      <c r="A67" s="10" t="s">
        <v>87</v>
      </c>
      <c r="B67" s="6">
        <v>0.55200000000000005</v>
      </c>
      <c r="C67" s="5">
        <v>7.6999999999999999E-2</v>
      </c>
      <c r="D67" s="1">
        <f t="shared" si="3"/>
        <v>0.47500000000000003</v>
      </c>
      <c r="E67" s="8">
        <f t="shared" si="4"/>
        <v>25.818009375000003</v>
      </c>
    </row>
    <row r="68" spans="1:5" x14ac:dyDescent="0.35">
      <c r="A68" s="10" t="s">
        <v>88</v>
      </c>
      <c r="B68" s="6">
        <v>0.39100000000000001</v>
      </c>
      <c r="C68" s="5">
        <v>7.6999999999999999E-2</v>
      </c>
      <c r="D68" s="1">
        <f t="shared" si="3"/>
        <v>0.314</v>
      </c>
      <c r="E68" s="8">
        <f t="shared" si="4"/>
        <v>16.106883019999998</v>
      </c>
    </row>
    <row r="69" spans="1:5" x14ac:dyDescent="0.35">
      <c r="A69" s="10" t="s">
        <v>89</v>
      </c>
      <c r="B69" s="6">
        <v>0.46</v>
      </c>
      <c r="C69" s="5">
        <v>7.6999999999999999E-2</v>
      </c>
      <c r="D69" s="1">
        <f t="shared" si="3"/>
        <v>0.38300000000000001</v>
      </c>
      <c r="E69" s="8">
        <f t="shared" si="4"/>
        <v>20.138692055</v>
      </c>
    </row>
    <row r="70" spans="1:5" x14ac:dyDescent="0.35">
      <c r="A70" s="10" t="s">
        <v>90</v>
      </c>
      <c r="B70" s="6">
        <v>1.0070000000000001</v>
      </c>
      <c r="C70" s="5">
        <v>7.6999999999999999E-2</v>
      </c>
      <c r="D70" s="1">
        <f t="shared" si="3"/>
        <v>0.93000000000000016</v>
      </c>
      <c r="E70" s="8">
        <f t="shared" si="4"/>
        <v>59.006835500000001</v>
      </c>
    </row>
    <row r="71" spans="1:5" x14ac:dyDescent="0.35">
      <c r="A71" s="10" t="s">
        <v>45</v>
      </c>
      <c r="B71" s="6">
        <v>0.60599999999999998</v>
      </c>
      <c r="C71" s="5">
        <v>7.6999999999999999E-2</v>
      </c>
      <c r="D71" s="1">
        <f t="shared" si="3"/>
        <v>0.52900000000000003</v>
      </c>
      <c r="E71" s="8">
        <f t="shared" si="4"/>
        <v>29.313104295000002</v>
      </c>
    </row>
    <row r="72" spans="1:5" x14ac:dyDescent="0.35">
      <c r="A72" s="10" t="s">
        <v>91</v>
      </c>
      <c r="B72" s="6">
        <v>0.56500000000000006</v>
      </c>
      <c r="C72" s="5">
        <v>7.6999999999999999E-2</v>
      </c>
      <c r="D72" s="1">
        <f t="shared" si="3"/>
        <v>0.48800000000000004</v>
      </c>
      <c r="E72" s="8">
        <f t="shared" si="4"/>
        <v>26.648497280000004</v>
      </c>
    </row>
    <row r="73" spans="1:5" x14ac:dyDescent="0.35">
      <c r="A73" s="10" t="s">
        <v>92</v>
      </c>
      <c r="B73" s="6">
        <v>0.52500000000000002</v>
      </c>
      <c r="C73" s="5">
        <v>7.6999999999999999E-2</v>
      </c>
      <c r="D73" s="1">
        <f t="shared" si="3"/>
        <v>0.44800000000000001</v>
      </c>
      <c r="E73" s="8">
        <f t="shared" si="4"/>
        <v>24.11528448</v>
      </c>
    </row>
    <row r="74" spans="1:5" x14ac:dyDescent="0.35">
      <c r="A74" s="10" t="s">
        <v>93</v>
      </c>
      <c r="B74" s="6">
        <v>0.71199999999999997</v>
      </c>
      <c r="C74" s="5">
        <v>7.6999999999999999E-2</v>
      </c>
      <c r="D74" s="1">
        <f t="shared" si="3"/>
        <v>0.63500000000000001</v>
      </c>
      <c r="E74" s="8">
        <f t="shared" si="4"/>
        <v>36.521441375000002</v>
      </c>
    </row>
    <row r="75" spans="1:5" x14ac:dyDescent="0.35">
      <c r="A75" s="10" t="s">
        <v>94</v>
      </c>
      <c r="B75" s="6">
        <v>0.34300000000000003</v>
      </c>
      <c r="C75" s="5">
        <v>7.6999999999999999E-2</v>
      </c>
      <c r="D75" s="1">
        <f t="shared" si="3"/>
        <v>0.26600000000000001</v>
      </c>
      <c r="E75" s="8">
        <f t="shared" si="4"/>
        <v>13.417246220000001</v>
      </c>
    </row>
    <row r="76" spans="1:5" x14ac:dyDescent="0.35">
      <c r="A76" s="10" t="s">
        <v>95</v>
      </c>
      <c r="B76" s="6">
        <v>0.35100000000000003</v>
      </c>
      <c r="C76" s="5">
        <v>7.6999999999999999E-2</v>
      </c>
      <c r="D76" s="1">
        <f t="shared" si="3"/>
        <v>0.27400000000000002</v>
      </c>
      <c r="E76" s="8">
        <f t="shared" si="4"/>
        <v>13.85896062</v>
      </c>
    </row>
    <row r="77" spans="1:5" x14ac:dyDescent="0.35">
      <c r="A77" s="10" t="s">
        <v>96</v>
      </c>
      <c r="B77" s="6">
        <v>0.47900000000000004</v>
      </c>
      <c r="C77" s="5">
        <v>7.6999999999999999E-2</v>
      </c>
      <c r="D77" s="1">
        <f t="shared" si="3"/>
        <v>0.40200000000000002</v>
      </c>
      <c r="E77" s="8">
        <f t="shared" si="4"/>
        <v>21.283167980000002</v>
      </c>
    </row>
    <row r="78" spans="1:5" x14ac:dyDescent="0.35">
      <c r="A78" s="10" t="s">
        <v>97</v>
      </c>
      <c r="B78" s="6">
        <v>0.73899999999999999</v>
      </c>
      <c r="C78" s="5">
        <v>7.6999999999999999E-2</v>
      </c>
      <c r="D78" s="1">
        <f t="shared" si="3"/>
        <v>0.66200000000000003</v>
      </c>
      <c r="E78" s="8">
        <f t="shared" si="4"/>
        <v>38.431124779999998</v>
      </c>
    </row>
    <row r="79" spans="1:5" x14ac:dyDescent="0.35">
      <c r="A79" s="10" t="s">
        <v>98</v>
      </c>
      <c r="B79" s="6">
        <v>0.38700000000000001</v>
      </c>
      <c r="C79" s="5">
        <v>7.6999999999999999E-2</v>
      </c>
      <c r="D79" s="1">
        <f t="shared" si="3"/>
        <v>0.31</v>
      </c>
      <c r="E79" s="8">
        <f t="shared" si="4"/>
        <v>15.879139500000001</v>
      </c>
    </row>
    <row r="80" spans="1:5" x14ac:dyDescent="0.35">
      <c r="A80" s="10" t="s">
        <v>99</v>
      </c>
      <c r="B80" s="6">
        <v>0.443</v>
      </c>
      <c r="C80" s="5">
        <v>7.6999999999999999E-2</v>
      </c>
      <c r="D80" s="1">
        <f t="shared" si="3"/>
        <v>0.36599999999999999</v>
      </c>
      <c r="E80" s="8">
        <f t="shared" si="4"/>
        <v>19.127230220000001</v>
      </c>
    </row>
    <row r="81" spans="1:5" x14ac:dyDescent="0.35">
      <c r="A81" s="10" t="s">
        <v>15</v>
      </c>
      <c r="B81" s="6">
        <v>0.64700000000000002</v>
      </c>
      <c r="C81" s="5">
        <v>7.6999999999999999E-2</v>
      </c>
      <c r="D81" s="1">
        <f t="shared" si="3"/>
        <v>0.57000000000000006</v>
      </c>
      <c r="E81" s="8">
        <f t="shared" si="4"/>
        <v>32.046615500000001</v>
      </c>
    </row>
    <row r="82" spans="1:5" x14ac:dyDescent="0.35">
      <c r="A82" s="10" t="s">
        <v>15</v>
      </c>
      <c r="B82" s="6">
        <v>0.74199999999999999</v>
      </c>
      <c r="C82" s="5">
        <v>7.6999999999999999E-2</v>
      </c>
      <c r="D82" s="1">
        <f t="shared" si="3"/>
        <v>0.66500000000000004</v>
      </c>
      <c r="E82" s="8">
        <f t="shared" si="4"/>
        <v>38.645156374999999</v>
      </c>
    </row>
    <row r="83" spans="1:5" x14ac:dyDescent="0.35">
      <c r="A83" s="10" t="s">
        <v>16</v>
      </c>
      <c r="B83" s="6">
        <v>0.32500000000000001</v>
      </c>
      <c r="C83" s="5">
        <v>7.6999999999999999E-2</v>
      </c>
      <c r="D83" s="1">
        <f t="shared" ref="D83:D114" si="5">(B83-C83)</f>
        <v>0.248</v>
      </c>
      <c r="E83" s="8">
        <f t="shared" ref="E83:E114" si="6">(20.495*D83*D83)+(44.147*D83)+(0.224)</f>
        <v>12.432980480000001</v>
      </c>
    </row>
    <row r="84" spans="1:5" x14ac:dyDescent="0.35">
      <c r="A84" s="10" t="s">
        <v>17</v>
      </c>
      <c r="B84" s="6">
        <v>0.32300000000000001</v>
      </c>
      <c r="C84" s="5">
        <v>7.6999999999999999E-2</v>
      </c>
      <c r="D84" s="1">
        <f t="shared" si="5"/>
        <v>0.246</v>
      </c>
      <c r="E84" s="8">
        <f t="shared" si="6"/>
        <v>12.324437419999999</v>
      </c>
    </row>
    <row r="85" spans="1:5" x14ac:dyDescent="0.35">
      <c r="A85" s="10" t="s">
        <v>18</v>
      </c>
      <c r="B85" s="6">
        <v>0.61499999999999999</v>
      </c>
      <c r="C85" s="5">
        <v>7.6999999999999999E-2</v>
      </c>
      <c r="D85" s="1">
        <f t="shared" si="5"/>
        <v>0.53800000000000003</v>
      </c>
      <c r="E85" s="8">
        <f t="shared" si="6"/>
        <v>29.907240780000002</v>
      </c>
    </row>
    <row r="86" spans="1:5" x14ac:dyDescent="0.35">
      <c r="A86" s="10" t="s">
        <v>21</v>
      </c>
      <c r="B86" s="6">
        <v>0.55400000000000005</v>
      </c>
      <c r="C86" s="5">
        <v>7.6999999999999999E-2</v>
      </c>
      <c r="D86" s="1">
        <f t="shared" si="5"/>
        <v>0.47700000000000004</v>
      </c>
      <c r="E86" s="8">
        <f t="shared" si="6"/>
        <v>25.945325855000004</v>
      </c>
    </row>
    <row r="87" spans="1:5" x14ac:dyDescent="0.35">
      <c r="A87" s="10" t="s">
        <v>21</v>
      </c>
      <c r="B87" s="6">
        <v>0.56800000000000006</v>
      </c>
      <c r="C87" s="5">
        <v>7.6999999999999999E-2</v>
      </c>
      <c r="D87" s="1">
        <f t="shared" si="5"/>
        <v>0.49100000000000005</v>
      </c>
      <c r="E87" s="8">
        <f t="shared" si="6"/>
        <v>26.841132095000003</v>
      </c>
    </row>
    <row r="88" spans="1:5" x14ac:dyDescent="0.35">
      <c r="A88" s="10" t="s">
        <v>23</v>
      </c>
      <c r="B88" s="6">
        <v>0.34400000000000003</v>
      </c>
      <c r="C88" s="5">
        <v>7.6999999999999999E-2</v>
      </c>
      <c r="D88" s="1">
        <f t="shared" si="5"/>
        <v>0.26700000000000002</v>
      </c>
      <c r="E88" s="8">
        <f t="shared" si="6"/>
        <v>13.472317055000001</v>
      </c>
    </row>
    <row r="89" spans="1:5" x14ac:dyDescent="0.35">
      <c r="A89" s="10" t="s">
        <v>24</v>
      </c>
      <c r="B89" s="6">
        <v>0.35100000000000003</v>
      </c>
      <c r="C89" s="5">
        <v>7.6999999999999999E-2</v>
      </c>
      <c r="D89" s="1">
        <f t="shared" si="5"/>
        <v>0.27400000000000002</v>
      </c>
      <c r="E89" s="8">
        <f t="shared" si="6"/>
        <v>13.85896062</v>
      </c>
    </row>
    <row r="90" spans="1:5" x14ac:dyDescent="0.35">
      <c r="A90" s="10" t="s">
        <v>24</v>
      </c>
      <c r="B90" s="6">
        <v>0.45600000000000002</v>
      </c>
      <c r="C90" s="5">
        <v>7.6999999999999999E-2</v>
      </c>
      <c r="D90" s="1">
        <f t="shared" si="5"/>
        <v>0.379</v>
      </c>
      <c r="E90" s="8">
        <f t="shared" si="6"/>
        <v>19.899635295</v>
      </c>
    </row>
    <row r="91" spans="1:5" x14ac:dyDescent="0.35">
      <c r="A91" s="10" t="s">
        <v>60</v>
      </c>
      <c r="B91" s="6">
        <v>0.627</v>
      </c>
      <c r="C91" s="5">
        <v>7.6999999999999999E-2</v>
      </c>
      <c r="D91" s="1">
        <f t="shared" si="5"/>
        <v>0.55000000000000004</v>
      </c>
      <c r="E91" s="8">
        <f t="shared" si="6"/>
        <v>30.704587500000002</v>
      </c>
    </row>
    <row r="92" spans="1:5" x14ac:dyDescent="0.35">
      <c r="A92" s="10" t="s">
        <v>16</v>
      </c>
      <c r="B92" s="6">
        <v>0.66200000000000003</v>
      </c>
      <c r="C92" s="5">
        <v>7.6999999999999999E-2</v>
      </c>
      <c r="D92" s="1">
        <f t="shared" si="5"/>
        <v>0.58500000000000008</v>
      </c>
      <c r="E92" s="8">
        <f t="shared" si="6"/>
        <v>33.063896374999999</v>
      </c>
    </row>
    <row r="93" spans="1:5" x14ac:dyDescent="0.35">
      <c r="A93" s="10" t="s">
        <v>17</v>
      </c>
      <c r="B93" s="6">
        <v>0.34800000000000003</v>
      </c>
      <c r="C93" s="5">
        <v>7.6999999999999999E-2</v>
      </c>
      <c r="D93" s="1">
        <f t="shared" si="5"/>
        <v>0.27100000000000002</v>
      </c>
      <c r="E93" s="8">
        <f t="shared" si="6"/>
        <v>13.693010295000001</v>
      </c>
    </row>
    <row r="94" spans="1:5" x14ac:dyDescent="0.35">
      <c r="A94" s="10" t="s">
        <v>18</v>
      </c>
      <c r="B94" s="6">
        <v>0.52800000000000002</v>
      </c>
      <c r="C94" s="5">
        <v>7.6999999999999999E-2</v>
      </c>
      <c r="D94" s="1">
        <f t="shared" si="5"/>
        <v>0.45100000000000001</v>
      </c>
      <c r="E94" s="8">
        <f t="shared" si="6"/>
        <v>24.303000494999999</v>
      </c>
    </row>
    <row r="95" spans="1:5" x14ac:dyDescent="0.35">
      <c r="A95" s="10" t="s">
        <v>19</v>
      </c>
      <c r="B95" s="6">
        <v>0.85699999999999998</v>
      </c>
      <c r="C95" s="5">
        <v>7.6999999999999999E-2</v>
      </c>
      <c r="D95" s="1">
        <f t="shared" si="5"/>
        <v>0.78</v>
      </c>
      <c r="E95" s="8">
        <f t="shared" si="6"/>
        <v>47.127817999999998</v>
      </c>
    </row>
    <row r="96" spans="1:5" x14ac:dyDescent="0.35">
      <c r="A96" s="10" t="s">
        <v>20</v>
      </c>
      <c r="B96" s="6">
        <v>0.51300000000000001</v>
      </c>
      <c r="C96" s="5">
        <v>7.6999999999999999E-2</v>
      </c>
      <c r="D96" s="1">
        <f t="shared" si="5"/>
        <v>0.436</v>
      </c>
      <c r="E96" s="8">
        <f t="shared" si="6"/>
        <v>23.368109520000001</v>
      </c>
    </row>
    <row r="97" spans="1:5" x14ac:dyDescent="0.35">
      <c r="A97" s="10" t="s">
        <v>61</v>
      </c>
      <c r="B97" s="6">
        <v>0.38200000000000001</v>
      </c>
      <c r="C97" s="5">
        <v>7.6999999999999999E-2</v>
      </c>
      <c r="D97" s="1">
        <f t="shared" si="5"/>
        <v>0.30499999999999999</v>
      </c>
      <c r="E97" s="8">
        <f t="shared" si="6"/>
        <v>15.595382375</v>
      </c>
    </row>
    <row r="98" spans="1:5" x14ac:dyDescent="0.35">
      <c r="A98" s="10" t="s">
        <v>62</v>
      </c>
      <c r="B98" s="6">
        <v>0.61899999999999999</v>
      </c>
      <c r="C98" s="5">
        <v>7.6999999999999999E-2</v>
      </c>
      <c r="D98" s="1">
        <f t="shared" si="5"/>
        <v>0.54200000000000004</v>
      </c>
      <c r="E98" s="8">
        <f t="shared" si="6"/>
        <v>30.172367180000002</v>
      </c>
    </row>
    <row r="99" spans="1:5" x14ac:dyDescent="0.35">
      <c r="A99" s="10" t="s">
        <v>63</v>
      </c>
      <c r="B99" s="6">
        <v>0.54</v>
      </c>
      <c r="C99" s="5">
        <v>7.6999999999999999E-2</v>
      </c>
      <c r="D99" s="1">
        <f t="shared" si="5"/>
        <v>0.46300000000000002</v>
      </c>
      <c r="E99" s="8">
        <f t="shared" si="6"/>
        <v>25.057553655</v>
      </c>
    </row>
    <row r="100" spans="1:5" x14ac:dyDescent="0.35">
      <c r="A100" s="10" t="s">
        <v>65</v>
      </c>
      <c r="B100" s="6">
        <v>0.36199999999999999</v>
      </c>
      <c r="C100" s="5">
        <v>7.6999999999999999E-2</v>
      </c>
      <c r="D100" s="1">
        <f t="shared" si="5"/>
        <v>0.28499999999999998</v>
      </c>
      <c r="E100" s="8">
        <f t="shared" si="6"/>
        <v>14.470601374999998</v>
      </c>
    </row>
    <row r="101" spans="1:5" x14ac:dyDescent="0.35">
      <c r="A101" s="10" t="s">
        <v>66</v>
      </c>
      <c r="B101" s="6">
        <v>0.32500000000000001</v>
      </c>
      <c r="C101" s="5">
        <v>7.6999999999999999E-2</v>
      </c>
      <c r="D101" s="1">
        <f t="shared" si="5"/>
        <v>0.248</v>
      </c>
      <c r="E101" s="8">
        <f t="shared" si="6"/>
        <v>12.432980480000001</v>
      </c>
    </row>
    <row r="102" spans="1:5" x14ac:dyDescent="0.35">
      <c r="A102" s="10" t="s">
        <v>67</v>
      </c>
      <c r="B102" s="6">
        <v>0.35599999999999998</v>
      </c>
      <c r="C102" s="5">
        <v>7.6999999999999999E-2</v>
      </c>
      <c r="D102" s="1">
        <f t="shared" si="5"/>
        <v>0.27899999999999997</v>
      </c>
      <c r="E102" s="8">
        <f t="shared" si="6"/>
        <v>14.136364294999998</v>
      </c>
    </row>
    <row r="103" spans="1:5" x14ac:dyDescent="0.35">
      <c r="A103" s="10" t="s">
        <v>68</v>
      </c>
      <c r="B103" s="6">
        <v>0.57799999999999996</v>
      </c>
      <c r="C103" s="5">
        <v>7.6999999999999999E-2</v>
      </c>
      <c r="D103" s="1">
        <f t="shared" si="5"/>
        <v>0.501</v>
      </c>
      <c r="E103" s="8">
        <f t="shared" si="6"/>
        <v>27.485912494999997</v>
      </c>
    </row>
    <row r="104" spans="1:5" x14ac:dyDescent="0.35">
      <c r="A104" s="10" t="s">
        <v>69</v>
      </c>
      <c r="B104" s="6">
        <v>0.36</v>
      </c>
      <c r="C104" s="5">
        <v>7.6999999999999999E-2</v>
      </c>
      <c r="D104" s="1">
        <f t="shared" si="5"/>
        <v>0.28299999999999997</v>
      </c>
      <c r="E104" s="8">
        <f t="shared" si="6"/>
        <v>14.359025054999998</v>
      </c>
    </row>
    <row r="105" spans="1:5" x14ac:dyDescent="0.35">
      <c r="A105" s="10" t="s">
        <v>70</v>
      </c>
      <c r="B105" s="6">
        <v>0.38400000000000001</v>
      </c>
      <c r="C105" s="5">
        <v>7.6999999999999999E-2</v>
      </c>
      <c r="D105" s="1">
        <f t="shared" si="5"/>
        <v>0.307</v>
      </c>
      <c r="E105" s="8">
        <f t="shared" si="6"/>
        <v>15.708762254999998</v>
      </c>
    </row>
    <row r="106" spans="1:5" x14ac:dyDescent="0.35">
      <c r="A106" s="10" t="s">
        <v>47</v>
      </c>
      <c r="B106" s="6">
        <v>0.52600000000000002</v>
      </c>
      <c r="C106" s="5">
        <v>7.6999999999999999E-2</v>
      </c>
      <c r="D106" s="1">
        <f t="shared" si="5"/>
        <v>0.44900000000000001</v>
      </c>
      <c r="E106" s="8">
        <f t="shared" si="6"/>
        <v>24.177815495000001</v>
      </c>
    </row>
    <row r="107" spans="1:5" x14ac:dyDescent="0.35">
      <c r="A107" s="10" t="s">
        <v>48</v>
      </c>
      <c r="B107" s="6">
        <v>0.35599999999999998</v>
      </c>
      <c r="C107" s="5">
        <v>7.6999999999999999E-2</v>
      </c>
      <c r="D107" s="1">
        <f t="shared" si="5"/>
        <v>0.27899999999999997</v>
      </c>
      <c r="E107" s="8">
        <f t="shared" si="6"/>
        <v>14.136364294999998</v>
      </c>
    </row>
    <row r="108" spans="1:5" x14ac:dyDescent="0.35">
      <c r="A108" s="10" t="s">
        <v>49</v>
      </c>
      <c r="B108" s="6">
        <v>0.503</v>
      </c>
      <c r="C108" s="5">
        <v>7.6999999999999999E-2</v>
      </c>
      <c r="D108" s="1">
        <f t="shared" si="5"/>
        <v>0.42599999999999999</v>
      </c>
      <c r="E108" s="8">
        <f t="shared" si="6"/>
        <v>22.749972619999998</v>
      </c>
    </row>
    <row r="109" spans="1:5" x14ac:dyDescent="0.35">
      <c r="A109" s="10" t="s">
        <v>50</v>
      </c>
      <c r="B109" s="6">
        <v>0.53800000000000003</v>
      </c>
      <c r="C109" s="5">
        <v>7.6999999999999999E-2</v>
      </c>
      <c r="D109" s="1">
        <f t="shared" si="5"/>
        <v>0.46100000000000002</v>
      </c>
      <c r="E109" s="8">
        <f t="shared" si="6"/>
        <v>24.931384894999997</v>
      </c>
    </row>
    <row r="110" spans="1:5" x14ac:dyDescent="0.35">
      <c r="A110" s="10" t="s">
        <v>51</v>
      </c>
      <c r="B110" s="6">
        <v>0.45900000000000002</v>
      </c>
      <c r="C110" s="5">
        <v>7.6999999999999999E-2</v>
      </c>
      <c r="D110" s="1">
        <f t="shared" si="5"/>
        <v>0.38200000000000001</v>
      </c>
      <c r="E110" s="8">
        <f t="shared" si="6"/>
        <v>20.078866380000001</v>
      </c>
    </row>
    <row r="111" spans="1:5" x14ac:dyDescent="0.35">
      <c r="A111" s="10" t="s">
        <v>52</v>
      </c>
      <c r="B111" s="6">
        <v>0.36499999999999999</v>
      </c>
      <c r="C111" s="5">
        <v>7.6999999999999999E-2</v>
      </c>
      <c r="D111" s="1">
        <f t="shared" si="5"/>
        <v>0.28799999999999998</v>
      </c>
      <c r="E111" s="8">
        <f t="shared" si="6"/>
        <v>14.63827328</v>
      </c>
    </row>
    <row r="112" spans="1:5" x14ac:dyDescent="0.35">
      <c r="A112" s="10" t="s">
        <v>53</v>
      </c>
      <c r="B112" s="6">
        <v>0.38800000000000001</v>
      </c>
      <c r="C112" s="5">
        <v>7.6999999999999999E-2</v>
      </c>
      <c r="D112" s="1">
        <f t="shared" si="5"/>
        <v>0.311</v>
      </c>
      <c r="E112" s="8">
        <f t="shared" si="6"/>
        <v>15.936013894999999</v>
      </c>
    </row>
    <row r="113" spans="1:5" x14ac:dyDescent="0.35">
      <c r="A113" s="10" t="s">
        <v>54</v>
      </c>
      <c r="B113" s="6">
        <v>0.439</v>
      </c>
      <c r="C113" s="5">
        <v>7.6999999999999999E-2</v>
      </c>
      <c r="D113" s="1">
        <f t="shared" si="5"/>
        <v>0.36199999999999999</v>
      </c>
      <c r="E113" s="8">
        <f t="shared" si="6"/>
        <v>18.89096078</v>
      </c>
    </row>
    <row r="114" spans="1:5" x14ac:dyDescent="0.35">
      <c r="A114" s="10" t="s">
        <v>55</v>
      </c>
      <c r="B114" s="6">
        <v>0.36699999999999999</v>
      </c>
      <c r="C114" s="5">
        <v>7.6999999999999999E-2</v>
      </c>
      <c r="D114" s="1">
        <f t="shared" si="5"/>
        <v>0.28999999999999998</v>
      </c>
      <c r="E114" s="8">
        <f t="shared" si="6"/>
        <v>14.750259499999999</v>
      </c>
    </row>
    <row r="115" spans="1:5" x14ac:dyDescent="0.35">
      <c r="A115" s="10" t="s">
        <v>56</v>
      </c>
      <c r="B115" s="6">
        <v>0.47200000000000003</v>
      </c>
      <c r="C115" s="5">
        <v>7.6999999999999999E-2</v>
      </c>
      <c r="D115" s="1">
        <f t="shared" ref="D115:D146" si="7">(B115-C115)</f>
        <v>0.39500000000000002</v>
      </c>
      <c r="E115" s="8">
        <f t="shared" ref="E115:E146" si="8">(20.495*D115*D115)+(44.147*D115)+(0.224)</f>
        <v>20.859797375000003</v>
      </c>
    </row>
    <row r="116" spans="1:5" x14ac:dyDescent="0.35">
      <c r="A116" s="10" t="s">
        <v>35</v>
      </c>
      <c r="B116" s="6">
        <v>0.45400000000000001</v>
      </c>
      <c r="C116" s="5">
        <v>7.6999999999999999E-2</v>
      </c>
      <c r="D116" s="1">
        <f t="shared" si="7"/>
        <v>0.377</v>
      </c>
      <c r="E116" s="8">
        <f t="shared" si="8"/>
        <v>19.780352855</v>
      </c>
    </row>
    <row r="117" spans="1:5" x14ac:dyDescent="0.35">
      <c r="A117" s="10" t="s">
        <v>36</v>
      </c>
      <c r="B117" s="6">
        <v>0.372</v>
      </c>
      <c r="C117" s="5">
        <v>7.6999999999999999E-2</v>
      </c>
      <c r="D117" s="1">
        <f t="shared" si="7"/>
        <v>0.29499999999999998</v>
      </c>
      <c r="E117" s="8">
        <f t="shared" si="8"/>
        <v>15.030942374999999</v>
      </c>
    </row>
    <row r="118" spans="1:5" x14ac:dyDescent="0.35">
      <c r="A118" s="10" t="s">
        <v>37</v>
      </c>
      <c r="B118" s="6">
        <v>0.66</v>
      </c>
      <c r="C118" s="5">
        <v>7.6999999999999999E-2</v>
      </c>
      <c r="D118" s="1">
        <f t="shared" si="7"/>
        <v>0.58300000000000007</v>
      </c>
      <c r="E118" s="8">
        <f t="shared" si="8"/>
        <v>32.927726055000001</v>
      </c>
    </row>
    <row r="119" spans="1:5" x14ac:dyDescent="0.35">
      <c r="A119" s="10" t="s">
        <v>38</v>
      </c>
      <c r="B119" s="6">
        <v>0.36599999999999999</v>
      </c>
      <c r="C119" s="5">
        <v>7.6999999999999999E-2</v>
      </c>
      <c r="D119" s="1">
        <f t="shared" si="7"/>
        <v>0.28899999999999998</v>
      </c>
      <c r="E119" s="8">
        <f t="shared" si="8"/>
        <v>14.694245894999998</v>
      </c>
    </row>
    <row r="120" spans="1:5" x14ac:dyDescent="0.35">
      <c r="A120" s="10" t="s">
        <v>39</v>
      </c>
      <c r="B120" s="6">
        <v>0.55100000000000005</v>
      </c>
      <c r="C120" s="5">
        <v>7.6999999999999999E-2</v>
      </c>
      <c r="D120" s="1">
        <f t="shared" si="7"/>
        <v>0.47400000000000003</v>
      </c>
      <c r="E120" s="8">
        <f t="shared" si="8"/>
        <v>25.754412620000004</v>
      </c>
    </row>
    <row r="121" spans="1:5" x14ac:dyDescent="0.35">
      <c r="A121" s="10" t="s">
        <v>40</v>
      </c>
      <c r="B121" s="6">
        <v>0.40100000000000002</v>
      </c>
      <c r="C121" s="5">
        <v>7.6999999999999999E-2</v>
      </c>
      <c r="D121" s="1">
        <f t="shared" si="7"/>
        <v>0.32400000000000001</v>
      </c>
      <c r="E121" s="8">
        <f t="shared" si="8"/>
        <v>16.679111120000002</v>
      </c>
    </row>
    <row r="122" spans="1:5" x14ac:dyDescent="0.35">
      <c r="A122" s="10" t="s">
        <v>41</v>
      </c>
      <c r="B122" s="6">
        <v>0.13500000000000001</v>
      </c>
      <c r="C122" s="5">
        <v>7.6999999999999999E-2</v>
      </c>
      <c r="D122" s="1">
        <f t="shared" si="7"/>
        <v>5.800000000000001E-2</v>
      </c>
      <c r="E122" s="8">
        <f t="shared" si="8"/>
        <v>2.8534711800000006</v>
      </c>
    </row>
    <row r="123" spans="1:5" x14ac:dyDescent="0.35">
      <c r="A123" s="10" t="s">
        <v>42</v>
      </c>
      <c r="B123" s="6">
        <v>0.49099999999999999</v>
      </c>
      <c r="C123" s="5">
        <v>7.6999999999999999E-2</v>
      </c>
      <c r="D123" s="1">
        <f t="shared" si="7"/>
        <v>0.41399999999999998</v>
      </c>
      <c r="E123" s="8">
        <f t="shared" si="8"/>
        <v>22.013619019999997</v>
      </c>
    </row>
    <row r="124" spans="1:5" x14ac:dyDescent="0.35">
      <c r="A124" s="10" t="s">
        <v>100</v>
      </c>
      <c r="B124" s="6">
        <v>0.373</v>
      </c>
      <c r="C124" s="5">
        <v>7.6999999999999999E-2</v>
      </c>
      <c r="D124" s="1">
        <f t="shared" si="7"/>
        <v>0.29599999999999999</v>
      </c>
      <c r="E124" s="8">
        <f t="shared" si="8"/>
        <v>15.087201919999998</v>
      </c>
    </row>
    <row r="125" spans="1:5" x14ac:dyDescent="0.35">
      <c r="A125" s="10" t="s">
        <v>101</v>
      </c>
      <c r="B125" s="6">
        <v>0.28600000000000003</v>
      </c>
      <c r="C125" s="5">
        <v>7.6999999999999999E-2</v>
      </c>
      <c r="D125" s="1">
        <f t="shared" si="7"/>
        <v>0.20900000000000002</v>
      </c>
      <c r="E125" s="8">
        <f t="shared" si="8"/>
        <v>10.345965095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L122"/>
  <sheetViews>
    <sheetView workbookViewId="0">
      <selection activeCell="H98" sqref="H98"/>
    </sheetView>
  </sheetViews>
  <sheetFormatPr defaultRowHeight="14.5" x14ac:dyDescent="0.35"/>
  <cols>
    <col min="1" max="1" width="15.81640625" customWidth="1"/>
    <col min="2" max="2" width="10.81640625" customWidth="1"/>
    <col min="3" max="5" width="11.36328125" customWidth="1"/>
  </cols>
  <sheetData>
    <row r="2" spans="1:12" x14ac:dyDescent="0.35">
      <c r="A2" s="3">
        <v>1.8820000000000001</v>
      </c>
      <c r="B2" s="6">
        <v>0.626</v>
      </c>
      <c r="C2" s="6">
        <v>0.83299999999999996</v>
      </c>
      <c r="D2" s="6">
        <v>0.71199999999999997</v>
      </c>
      <c r="E2" s="6">
        <v>0.72199999999999998</v>
      </c>
      <c r="F2" s="6">
        <v>0.80800000000000005</v>
      </c>
      <c r="G2" s="6">
        <v>0.95200000000000007</v>
      </c>
      <c r="H2" s="6">
        <v>0.80900000000000005</v>
      </c>
      <c r="I2" s="6">
        <v>0.81100000000000005</v>
      </c>
      <c r="J2" s="6">
        <v>0.67700000000000005</v>
      </c>
      <c r="K2" s="6">
        <v>0.68</v>
      </c>
      <c r="L2" s="6">
        <v>0.74099999999999999</v>
      </c>
    </row>
    <row r="3" spans="1:12" x14ac:dyDescent="0.35">
      <c r="A3" s="3">
        <v>1.1320000000000001</v>
      </c>
      <c r="B3" s="6">
        <v>0.71799999999999997</v>
      </c>
      <c r="C3" s="6">
        <v>0.66300000000000003</v>
      </c>
      <c r="D3" s="6">
        <v>0.65800000000000003</v>
      </c>
      <c r="E3" s="6">
        <v>0.53200000000000003</v>
      </c>
      <c r="F3" s="6">
        <v>0.83100000000000007</v>
      </c>
      <c r="G3" s="6">
        <v>0.749</v>
      </c>
      <c r="H3" s="6">
        <v>0.94800000000000006</v>
      </c>
      <c r="I3" s="6">
        <v>0.73499999999999999</v>
      </c>
      <c r="J3" s="6">
        <v>0.50600000000000001</v>
      </c>
      <c r="K3" s="6">
        <v>0.80500000000000005</v>
      </c>
      <c r="L3" s="6">
        <v>0.89300000000000002</v>
      </c>
    </row>
    <row r="4" spans="1:12" x14ac:dyDescent="0.35">
      <c r="A4" s="3">
        <v>0.68200000000000005</v>
      </c>
      <c r="B4" s="6">
        <v>1.0940000000000001</v>
      </c>
      <c r="C4" s="6">
        <v>0.84</v>
      </c>
      <c r="D4" s="6">
        <v>1.002</v>
      </c>
      <c r="E4" s="6">
        <v>0.94700000000000006</v>
      </c>
      <c r="F4" s="6">
        <v>0.78900000000000003</v>
      </c>
      <c r="G4" s="6">
        <v>0.91200000000000003</v>
      </c>
      <c r="H4" s="6">
        <v>0.81500000000000006</v>
      </c>
      <c r="I4" s="6">
        <v>0.91900000000000004</v>
      </c>
      <c r="J4" s="6">
        <v>0.47100000000000003</v>
      </c>
      <c r="K4" s="6">
        <v>0.73499999999999999</v>
      </c>
      <c r="L4" s="6">
        <v>0.86299999999999999</v>
      </c>
    </row>
    <row r="5" spans="1:12" x14ac:dyDescent="0.35">
      <c r="A5" s="3">
        <v>0.32200000000000001</v>
      </c>
      <c r="B5" s="6">
        <v>0.48799999999999999</v>
      </c>
      <c r="C5" s="6">
        <v>0.77400000000000002</v>
      </c>
      <c r="D5" s="6">
        <v>0.875</v>
      </c>
      <c r="E5" s="6">
        <v>0.90800000000000003</v>
      </c>
      <c r="F5" s="6">
        <v>0.92600000000000005</v>
      </c>
      <c r="G5" s="6">
        <v>0.67500000000000004</v>
      </c>
      <c r="H5" s="6">
        <v>0.76400000000000001</v>
      </c>
      <c r="I5" s="6">
        <v>0.73899999999999999</v>
      </c>
      <c r="J5" s="6">
        <v>0.53400000000000003</v>
      </c>
      <c r="K5" s="6">
        <v>0.65100000000000002</v>
      </c>
      <c r="L5" s="6">
        <v>0.82100000000000006</v>
      </c>
    </row>
    <row r="6" spans="1:12" x14ac:dyDescent="0.35">
      <c r="A6" s="3">
        <v>0.26400000000000001</v>
      </c>
      <c r="B6" s="6">
        <v>0.77700000000000002</v>
      </c>
      <c r="C6" s="6">
        <v>0.96099999999999997</v>
      </c>
      <c r="D6" s="6">
        <v>1.0309999999999999</v>
      </c>
      <c r="E6" s="6">
        <v>1.1240000000000001</v>
      </c>
      <c r="F6" s="6">
        <v>0.93100000000000005</v>
      </c>
      <c r="G6" s="6">
        <v>0.77100000000000002</v>
      </c>
      <c r="H6" s="6">
        <v>0.82100000000000006</v>
      </c>
      <c r="I6" s="6">
        <v>0.78900000000000003</v>
      </c>
      <c r="J6" s="6">
        <v>0.60199999999999998</v>
      </c>
      <c r="K6" s="6">
        <v>0.59899999999999998</v>
      </c>
      <c r="L6" s="6">
        <v>0.35699999999999998</v>
      </c>
    </row>
    <row r="7" spans="1:12" x14ac:dyDescent="0.35">
      <c r="A7" s="5">
        <v>6.9000000000000006E-2</v>
      </c>
      <c r="B7" s="6">
        <v>0.55000000000000004</v>
      </c>
      <c r="C7" s="6">
        <v>0.89100000000000001</v>
      </c>
      <c r="D7" s="6">
        <v>0.88200000000000001</v>
      </c>
      <c r="E7" s="6">
        <v>0.82200000000000006</v>
      </c>
      <c r="F7" s="6">
        <v>0.98799999999999999</v>
      </c>
      <c r="G7" s="6">
        <v>0.95200000000000007</v>
      </c>
      <c r="H7" s="6">
        <v>0.84399999999999997</v>
      </c>
      <c r="I7" s="6">
        <v>0.76500000000000001</v>
      </c>
      <c r="J7" s="6">
        <v>0.74</v>
      </c>
      <c r="K7" s="6">
        <v>0.66</v>
      </c>
      <c r="L7" s="6">
        <v>0.24199999999999999</v>
      </c>
    </row>
    <row r="8" spans="1:12" x14ac:dyDescent="0.35">
      <c r="A8" s="6">
        <v>0.58299999999999996</v>
      </c>
      <c r="B8" s="6">
        <v>0.91200000000000003</v>
      </c>
      <c r="C8" s="6">
        <v>1.2010000000000001</v>
      </c>
      <c r="D8" s="6">
        <v>0.57799999999999996</v>
      </c>
      <c r="E8" s="6">
        <v>0.79500000000000004</v>
      </c>
      <c r="F8" s="6">
        <v>0.95600000000000007</v>
      </c>
      <c r="G8" s="6">
        <v>0.66600000000000004</v>
      </c>
      <c r="H8" s="6">
        <v>0.81500000000000006</v>
      </c>
      <c r="I8" s="6">
        <v>0.77900000000000003</v>
      </c>
      <c r="J8" s="6">
        <v>0.61099999999999999</v>
      </c>
      <c r="K8" s="6">
        <v>0.71199999999999997</v>
      </c>
      <c r="L8" s="6">
        <v>0.13900000000000001</v>
      </c>
    </row>
    <row r="9" spans="1:12" x14ac:dyDescent="0.35">
      <c r="A9" s="6">
        <v>0.77</v>
      </c>
      <c r="B9" s="6">
        <v>0.64600000000000002</v>
      </c>
      <c r="C9" s="6">
        <v>0.70499999999999996</v>
      </c>
      <c r="D9" s="6">
        <v>0.628</v>
      </c>
      <c r="E9" s="6">
        <v>0.81700000000000006</v>
      </c>
      <c r="F9" s="6">
        <v>0.69600000000000006</v>
      </c>
      <c r="G9" s="6">
        <v>0.64300000000000002</v>
      </c>
      <c r="H9" s="6">
        <v>0.75600000000000001</v>
      </c>
      <c r="I9" s="6">
        <v>0.70100000000000007</v>
      </c>
      <c r="J9" s="6">
        <v>0.86</v>
      </c>
      <c r="K9" s="6">
        <v>0.71299999999999997</v>
      </c>
      <c r="L9" s="6">
        <v>0.13100000000000001</v>
      </c>
    </row>
    <row r="13" spans="1:12" x14ac:dyDescent="0.35">
      <c r="A13" s="26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26" t="s">
        <v>5</v>
      </c>
      <c r="B14" s="3">
        <v>1.8820000000000001</v>
      </c>
      <c r="C14" s="1">
        <f>B14-B19</f>
        <v>1.8130000000000002</v>
      </c>
      <c r="D14" s="1">
        <v>32</v>
      </c>
      <c r="E14" s="8">
        <f>(3.5657*C14*C14)+(11.103*C14)+(0.1394)</f>
        <v>31.989484363300001</v>
      </c>
    </row>
    <row r="15" spans="1:12" x14ac:dyDescent="0.35">
      <c r="A15" s="26" t="s">
        <v>6</v>
      </c>
      <c r="B15" s="3">
        <v>1.1320000000000001</v>
      </c>
      <c r="C15" s="1">
        <f>B15-B19</f>
        <v>1.0630000000000002</v>
      </c>
      <c r="D15" s="1">
        <v>16</v>
      </c>
      <c r="E15" s="8">
        <f t="shared" ref="E15:E19" si="0">(3.5657*C15*C15)+(11.103*C15)+(0.1394)</f>
        <v>15.971019463300003</v>
      </c>
    </row>
    <row r="16" spans="1:12" x14ac:dyDescent="0.35">
      <c r="A16" s="26" t="s">
        <v>7</v>
      </c>
      <c r="B16" s="3">
        <v>0.68200000000000005</v>
      </c>
      <c r="C16" s="1">
        <f>B16-B19</f>
        <v>0.61299999999999999</v>
      </c>
      <c r="D16" s="1">
        <v>8</v>
      </c>
      <c r="E16" s="8">
        <f t="shared" si="0"/>
        <v>8.2854185233000006</v>
      </c>
    </row>
    <row r="17" spans="1:12" x14ac:dyDescent="0.35">
      <c r="A17" s="26" t="s">
        <v>8</v>
      </c>
      <c r="B17" s="3">
        <v>0.32200000000000001</v>
      </c>
      <c r="C17" s="1">
        <f>B17-B19</f>
        <v>0.253</v>
      </c>
      <c r="D17" s="1">
        <v>4</v>
      </c>
      <c r="E17" s="8">
        <f t="shared" si="0"/>
        <v>3.1766958913000001</v>
      </c>
    </row>
    <row r="18" spans="1:12" x14ac:dyDescent="0.35">
      <c r="A18" s="26" t="s">
        <v>9</v>
      </c>
      <c r="B18" s="3">
        <v>0.26400000000000001</v>
      </c>
      <c r="C18" s="1">
        <f>B18-B19</f>
        <v>0.19500000000000001</v>
      </c>
      <c r="D18" s="1">
        <v>2</v>
      </c>
      <c r="E18" s="8">
        <f t="shared" si="0"/>
        <v>2.4400707425000001</v>
      </c>
    </row>
    <row r="19" spans="1:12" x14ac:dyDescent="0.35">
      <c r="A19" s="26" t="s">
        <v>10</v>
      </c>
      <c r="B19" s="5">
        <v>6.9000000000000006E-2</v>
      </c>
      <c r="C19" s="1">
        <f>B19-B19</f>
        <v>0</v>
      </c>
      <c r="D19" s="1">
        <v>0</v>
      </c>
      <c r="E19" s="8">
        <f t="shared" si="0"/>
        <v>0.1394</v>
      </c>
    </row>
    <row r="27" spans="1:12" x14ac:dyDescent="0.35">
      <c r="J27" s="9" t="s">
        <v>11</v>
      </c>
      <c r="K27" s="9"/>
      <c r="L27" s="9"/>
    </row>
    <row r="31" spans="1:12" x14ac:dyDescent="0.35">
      <c r="A31" s="10" t="s">
        <v>12</v>
      </c>
      <c r="B31" s="6" t="s">
        <v>13</v>
      </c>
      <c r="C31" s="4" t="s">
        <v>10</v>
      </c>
      <c r="D31" s="1" t="s">
        <v>2</v>
      </c>
      <c r="E31" s="11" t="s">
        <v>4</v>
      </c>
    </row>
    <row r="32" spans="1:12" x14ac:dyDescent="0.35">
      <c r="A32" s="27" t="s">
        <v>103</v>
      </c>
      <c r="B32" s="27"/>
      <c r="C32" s="27"/>
      <c r="D32" s="27"/>
      <c r="E32" s="27"/>
    </row>
    <row r="33" spans="1:5" x14ac:dyDescent="0.35">
      <c r="A33" s="10" t="s">
        <v>14</v>
      </c>
      <c r="B33" s="6">
        <v>0.58299999999999996</v>
      </c>
      <c r="C33" s="5">
        <v>6.9000000000000006E-2</v>
      </c>
      <c r="D33" s="13">
        <f t="shared" ref="D33:D64" si="1">(B33-C33)</f>
        <v>0.51400000000000001</v>
      </c>
      <c r="E33" s="8">
        <f t="shared" ref="E33:E64" si="2">(3.5657*D33*D33)+(11.103*D33)+(0.1394)</f>
        <v>6.7883856772</v>
      </c>
    </row>
    <row r="34" spans="1:5" x14ac:dyDescent="0.35">
      <c r="A34" s="10" t="s">
        <v>14</v>
      </c>
      <c r="B34" s="6">
        <v>0.77</v>
      </c>
      <c r="C34" s="5">
        <v>6.9000000000000006E-2</v>
      </c>
      <c r="D34" s="13">
        <f t="shared" si="1"/>
        <v>0.70100000000000007</v>
      </c>
      <c r="E34" s="8">
        <f t="shared" si="2"/>
        <v>9.6747915457000015</v>
      </c>
    </row>
    <row r="35" spans="1:5" x14ac:dyDescent="0.35">
      <c r="A35" s="10" t="s">
        <v>14</v>
      </c>
      <c r="B35" s="6">
        <v>0.626</v>
      </c>
      <c r="C35" s="5">
        <v>6.9000000000000006E-2</v>
      </c>
      <c r="D35" s="13">
        <f t="shared" si="1"/>
        <v>0.55699999999999994</v>
      </c>
      <c r="E35" s="8">
        <f t="shared" si="2"/>
        <v>7.4300258592999997</v>
      </c>
    </row>
    <row r="36" spans="1:5" x14ac:dyDescent="0.35">
      <c r="A36" s="10" t="s">
        <v>14</v>
      </c>
      <c r="B36" s="6">
        <v>0.71799999999999997</v>
      </c>
      <c r="C36" s="5">
        <v>6.9000000000000006E-2</v>
      </c>
      <c r="D36" s="13">
        <f t="shared" si="1"/>
        <v>0.64900000000000002</v>
      </c>
      <c r="E36" s="8">
        <f t="shared" si="2"/>
        <v>8.8471234057000014</v>
      </c>
    </row>
    <row r="37" spans="1:5" x14ac:dyDescent="0.35">
      <c r="A37" s="10" t="s">
        <v>14</v>
      </c>
      <c r="B37" s="6">
        <v>1.0940000000000001</v>
      </c>
      <c r="C37" s="5">
        <v>6.9000000000000006E-2</v>
      </c>
      <c r="D37" s="13">
        <f t="shared" si="1"/>
        <v>1.0250000000000001</v>
      </c>
      <c r="E37" s="8">
        <f t="shared" si="2"/>
        <v>15.266188562500004</v>
      </c>
    </row>
    <row r="38" spans="1:5" x14ac:dyDescent="0.35">
      <c r="A38" s="10" t="s">
        <v>14</v>
      </c>
      <c r="B38" s="6">
        <v>0.48799999999999999</v>
      </c>
      <c r="C38" s="5">
        <v>6.9000000000000006E-2</v>
      </c>
      <c r="D38" s="13">
        <f t="shared" si="1"/>
        <v>0.41899999999999998</v>
      </c>
      <c r="E38" s="8">
        <f t="shared" si="2"/>
        <v>5.4175548576999999</v>
      </c>
    </row>
    <row r="39" spans="1:5" x14ac:dyDescent="0.35">
      <c r="A39" s="10" t="s">
        <v>14</v>
      </c>
      <c r="B39" s="6">
        <v>0.77700000000000002</v>
      </c>
      <c r="C39" s="5">
        <v>6.9000000000000006E-2</v>
      </c>
      <c r="D39" s="13">
        <f t="shared" si="1"/>
        <v>0.70799999999999996</v>
      </c>
      <c r="E39" s="8">
        <f t="shared" si="2"/>
        <v>9.7876810447999993</v>
      </c>
    </row>
    <row r="40" spans="1:5" x14ac:dyDescent="0.35">
      <c r="A40" s="10" t="s">
        <v>14</v>
      </c>
      <c r="B40" s="6">
        <v>0.55000000000000004</v>
      </c>
      <c r="C40" s="5">
        <v>6.9000000000000006E-2</v>
      </c>
      <c r="D40" s="13">
        <f t="shared" si="1"/>
        <v>0.48100000000000004</v>
      </c>
      <c r="E40" s="8">
        <f t="shared" si="2"/>
        <v>6.3049069177000003</v>
      </c>
    </row>
    <row r="41" spans="1:5" x14ac:dyDescent="0.35">
      <c r="A41" s="10" t="s">
        <v>14</v>
      </c>
      <c r="B41" s="6">
        <v>0.91200000000000003</v>
      </c>
      <c r="C41" s="5">
        <v>6.9000000000000006E-2</v>
      </c>
      <c r="D41" s="13">
        <f t="shared" si="1"/>
        <v>0.84299999999999997</v>
      </c>
      <c r="E41" s="8">
        <f t="shared" si="2"/>
        <v>12.0331901393</v>
      </c>
    </row>
    <row r="42" spans="1:5" x14ac:dyDescent="0.35">
      <c r="A42" s="10" t="s">
        <v>15</v>
      </c>
      <c r="B42" s="6">
        <v>0.64600000000000002</v>
      </c>
      <c r="C42" s="5">
        <v>6.9000000000000006E-2</v>
      </c>
      <c r="D42" s="13">
        <f t="shared" si="1"/>
        <v>0.57699999999999996</v>
      </c>
      <c r="E42" s="8">
        <f t="shared" si="2"/>
        <v>7.7329559352999997</v>
      </c>
    </row>
    <row r="43" spans="1:5" x14ac:dyDescent="0.35">
      <c r="A43" s="10" t="s">
        <v>16</v>
      </c>
      <c r="B43" s="6">
        <v>0.83299999999999996</v>
      </c>
      <c r="C43" s="5">
        <v>6.9000000000000006E-2</v>
      </c>
      <c r="D43" s="13">
        <f t="shared" si="1"/>
        <v>0.76400000000000001</v>
      </c>
      <c r="E43" s="8">
        <f t="shared" si="2"/>
        <v>10.703376827200001</v>
      </c>
    </row>
    <row r="44" spans="1:5" x14ac:dyDescent="0.35">
      <c r="A44" s="10" t="s">
        <v>17</v>
      </c>
      <c r="B44" s="6">
        <v>0.66300000000000003</v>
      </c>
      <c r="C44" s="5">
        <v>6.9000000000000006E-2</v>
      </c>
      <c r="D44" s="13">
        <f t="shared" si="1"/>
        <v>0.59400000000000008</v>
      </c>
      <c r="E44" s="8">
        <f t="shared" si="2"/>
        <v>7.9926893252000015</v>
      </c>
    </row>
    <row r="45" spans="1:5" x14ac:dyDescent="0.35">
      <c r="A45" s="10" t="s">
        <v>18</v>
      </c>
      <c r="B45" s="6">
        <v>0.84</v>
      </c>
      <c r="C45" s="5">
        <v>6.9000000000000006E-2</v>
      </c>
      <c r="D45" s="13">
        <f t="shared" si="1"/>
        <v>0.77099999999999991</v>
      </c>
      <c r="E45" s="8">
        <f t="shared" si="2"/>
        <v>10.819411273699998</v>
      </c>
    </row>
    <row r="46" spans="1:5" x14ac:dyDescent="0.35">
      <c r="A46" s="10" t="s">
        <v>19</v>
      </c>
      <c r="B46" s="6">
        <v>0.77400000000000002</v>
      </c>
      <c r="C46" s="5">
        <v>6.9000000000000006E-2</v>
      </c>
      <c r="D46" s="13">
        <f t="shared" si="1"/>
        <v>0.70500000000000007</v>
      </c>
      <c r="E46" s="8">
        <f t="shared" si="2"/>
        <v>9.739257042500002</v>
      </c>
    </row>
    <row r="47" spans="1:5" x14ac:dyDescent="0.35">
      <c r="A47" s="10" t="s">
        <v>20</v>
      </c>
      <c r="B47" s="6">
        <v>0.96099999999999997</v>
      </c>
      <c r="C47" s="5">
        <v>6.9000000000000006E-2</v>
      </c>
      <c r="D47" s="13">
        <f t="shared" si="1"/>
        <v>0.8919999999999999</v>
      </c>
      <c r="E47" s="8">
        <f t="shared" si="2"/>
        <v>12.880375124799999</v>
      </c>
    </row>
    <row r="48" spans="1:5" x14ac:dyDescent="0.35">
      <c r="A48" s="10" t="s">
        <v>21</v>
      </c>
      <c r="B48" s="6">
        <v>0.89100000000000001</v>
      </c>
      <c r="C48" s="5">
        <v>6.9000000000000006E-2</v>
      </c>
      <c r="D48" s="13">
        <f t="shared" si="1"/>
        <v>0.82200000000000006</v>
      </c>
      <c r="E48" s="8">
        <f t="shared" si="2"/>
        <v>11.675352438800001</v>
      </c>
    </row>
    <row r="49" spans="1:5" x14ac:dyDescent="0.35">
      <c r="A49" s="10" t="s">
        <v>22</v>
      </c>
      <c r="B49" s="6">
        <v>1.2010000000000001</v>
      </c>
      <c r="C49" s="5">
        <v>6.9000000000000006E-2</v>
      </c>
      <c r="D49" s="13">
        <f t="shared" si="1"/>
        <v>1.1320000000000001</v>
      </c>
      <c r="E49" s="8">
        <f t="shared" si="2"/>
        <v>17.277169556800001</v>
      </c>
    </row>
    <row r="50" spans="1:5" x14ac:dyDescent="0.35">
      <c r="A50" s="10" t="s">
        <v>23</v>
      </c>
      <c r="B50" s="6">
        <v>0.70499999999999996</v>
      </c>
      <c r="C50" s="5">
        <v>6.9000000000000006E-2</v>
      </c>
      <c r="D50" s="13">
        <f t="shared" si="1"/>
        <v>0.6359999999999999</v>
      </c>
      <c r="E50" s="8">
        <f t="shared" si="2"/>
        <v>8.6432193871999985</v>
      </c>
    </row>
    <row r="51" spans="1:5" x14ac:dyDescent="0.35">
      <c r="A51" s="10" t="s">
        <v>24</v>
      </c>
      <c r="B51" s="6">
        <v>0.71199999999999997</v>
      </c>
      <c r="C51" s="5">
        <v>6.9000000000000006E-2</v>
      </c>
      <c r="D51" s="13">
        <f t="shared" si="1"/>
        <v>0.64300000000000002</v>
      </c>
      <c r="E51" s="8">
        <f t="shared" si="2"/>
        <v>8.7528640993</v>
      </c>
    </row>
    <row r="52" spans="1:5" x14ac:dyDescent="0.35">
      <c r="A52" s="10" t="s">
        <v>60</v>
      </c>
      <c r="B52" s="6">
        <v>0.65800000000000003</v>
      </c>
      <c r="C52" s="5">
        <v>6.9000000000000006E-2</v>
      </c>
      <c r="D52" s="13">
        <f t="shared" si="1"/>
        <v>0.58899999999999997</v>
      </c>
      <c r="E52" s="8">
        <f t="shared" si="2"/>
        <v>7.9160832097</v>
      </c>
    </row>
    <row r="53" spans="1:5" x14ac:dyDescent="0.35">
      <c r="A53" s="10" t="s">
        <v>25</v>
      </c>
      <c r="B53" s="6">
        <v>1.002</v>
      </c>
      <c r="C53" s="5">
        <v>6.9000000000000006E-2</v>
      </c>
      <c r="D53" s="13">
        <f t="shared" si="1"/>
        <v>0.93300000000000005</v>
      </c>
      <c r="E53" s="8">
        <f t="shared" si="2"/>
        <v>13.602401627300001</v>
      </c>
    </row>
    <row r="54" spans="1:5" x14ac:dyDescent="0.35">
      <c r="A54" s="10" t="s">
        <v>26</v>
      </c>
      <c r="B54" s="6">
        <v>0.875</v>
      </c>
      <c r="C54" s="5">
        <v>6.9000000000000006E-2</v>
      </c>
      <c r="D54" s="13">
        <f t="shared" si="1"/>
        <v>0.80600000000000005</v>
      </c>
      <c r="E54" s="8">
        <f t="shared" si="2"/>
        <v>11.404825085200001</v>
      </c>
    </row>
    <row r="55" spans="1:5" x14ac:dyDescent="0.35">
      <c r="A55" s="10" t="s">
        <v>27</v>
      </c>
      <c r="B55" s="6">
        <v>1.0309999999999999</v>
      </c>
      <c r="C55" s="5">
        <v>6.9000000000000006E-2</v>
      </c>
      <c r="D55" s="13">
        <f t="shared" si="1"/>
        <v>0.96199999999999997</v>
      </c>
      <c r="E55" s="8">
        <f t="shared" si="2"/>
        <v>14.120341670799998</v>
      </c>
    </row>
    <row r="56" spans="1:5" x14ac:dyDescent="0.35">
      <c r="A56" s="10" t="s">
        <v>28</v>
      </c>
      <c r="B56" s="6">
        <v>0.88200000000000001</v>
      </c>
      <c r="C56" s="5">
        <v>6.9000000000000006E-2</v>
      </c>
      <c r="D56" s="13">
        <f t="shared" si="1"/>
        <v>0.81299999999999994</v>
      </c>
      <c r="E56" s="8">
        <f t="shared" si="2"/>
        <v>11.5229561633</v>
      </c>
    </row>
    <row r="57" spans="1:5" x14ac:dyDescent="0.35">
      <c r="A57" s="10" t="s">
        <v>29</v>
      </c>
      <c r="B57" s="6">
        <v>0.57799999999999996</v>
      </c>
      <c r="C57" s="5">
        <v>6.9000000000000006E-2</v>
      </c>
      <c r="D57" s="13">
        <f t="shared" si="1"/>
        <v>0.5089999999999999</v>
      </c>
      <c r="E57" s="8">
        <f t="shared" si="2"/>
        <v>6.7146321216999993</v>
      </c>
    </row>
    <row r="58" spans="1:5" x14ac:dyDescent="0.35">
      <c r="A58" s="10" t="s">
        <v>30</v>
      </c>
      <c r="B58" s="6">
        <v>0.628</v>
      </c>
      <c r="C58" s="5">
        <v>6.9000000000000006E-2</v>
      </c>
      <c r="D58" s="13">
        <f t="shared" si="1"/>
        <v>0.55899999999999994</v>
      </c>
      <c r="E58" s="8">
        <f t="shared" si="2"/>
        <v>7.4601905016999996</v>
      </c>
    </row>
    <row r="59" spans="1:5" x14ac:dyDescent="0.35">
      <c r="A59" s="10" t="s">
        <v>31</v>
      </c>
      <c r="B59" s="6">
        <v>0.72199999999999998</v>
      </c>
      <c r="C59" s="5">
        <v>6.9000000000000006E-2</v>
      </c>
      <c r="D59" s="13">
        <f t="shared" si="1"/>
        <v>0.65300000000000002</v>
      </c>
      <c r="E59" s="8">
        <f t="shared" si="2"/>
        <v>8.9101055713000008</v>
      </c>
    </row>
    <row r="60" spans="1:5" x14ac:dyDescent="0.35">
      <c r="A60" s="10" t="s">
        <v>32</v>
      </c>
      <c r="B60" s="6">
        <v>0.53200000000000003</v>
      </c>
      <c r="C60" s="5">
        <v>6.9000000000000006E-2</v>
      </c>
      <c r="D60" s="13">
        <f t="shared" si="1"/>
        <v>0.46300000000000002</v>
      </c>
      <c r="E60" s="8">
        <f t="shared" si="2"/>
        <v>6.0444645433000002</v>
      </c>
    </row>
    <row r="61" spans="1:5" x14ac:dyDescent="0.35">
      <c r="A61" s="10" t="s">
        <v>33</v>
      </c>
      <c r="B61" s="6">
        <v>0.94700000000000006</v>
      </c>
      <c r="C61" s="5">
        <v>6.9000000000000006E-2</v>
      </c>
      <c r="D61" s="13">
        <f t="shared" si="1"/>
        <v>0.87800000000000011</v>
      </c>
      <c r="E61" s="8">
        <f t="shared" si="2"/>
        <v>12.636575078800002</v>
      </c>
    </row>
    <row r="62" spans="1:5" x14ac:dyDescent="0.35">
      <c r="A62" s="10" t="s">
        <v>34</v>
      </c>
      <c r="B62" s="6">
        <v>0.90800000000000003</v>
      </c>
      <c r="C62" s="5">
        <v>6.9000000000000006E-2</v>
      </c>
      <c r="D62" s="13">
        <f t="shared" si="1"/>
        <v>0.83899999999999997</v>
      </c>
      <c r="E62" s="8">
        <f t="shared" si="2"/>
        <v>11.964788109700001</v>
      </c>
    </row>
    <row r="63" spans="1:5" x14ac:dyDescent="0.35">
      <c r="A63" s="10" t="s">
        <v>35</v>
      </c>
      <c r="B63" s="6">
        <v>1.1240000000000001</v>
      </c>
      <c r="C63" s="5">
        <v>6.9000000000000006E-2</v>
      </c>
      <c r="D63" s="13">
        <f t="shared" si="1"/>
        <v>1.0550000000000002</v>
      </c>
      <c r="E63" s="8">
        <f t="shared" si="2"/>
        <v>15.821778242500002</v>
      </c>
    </row>
    <row r="64" spans="1:5" x14ac:dyDescent="0.35">
      <c r="A64" s="10" t="s">
        <v>36</v>
      </c>
      <c r="B64" s="6">
        <v>0.82200000000000006</v>
      </c>
      <c r="C64" s="5">
        <v>6.9000000000000006E-2</v>
      </c>
      <c r="D64" s="13">
        <f t="shared" si="1"/>
        <v>0.75300000000000011</v>
      </c>
      <c r="E64" s="8">
        <f t="shared" si="2"/>
        <v>10.5217429913</v>
      </c>
    </row>
    <row r="65" spans="1:5" x14ac:dyDescent="0.35">
      <c r="A65" s="10" t="s">
        <v>37</v>
      </c>
      <c r="B65" s="6">
        <v>0.79500000000000004</v>
      </c>
      <c r="C65" s="5">
        <v>6.9000000000000006E-2</v>
      </c>
      <c r="D65" s="13">
        <f t="shared" ref="D65:D96" si="3">(B65-C65)</f>
        <v>0.72599999999999998</v>
      </c>
      <c r="E65" s="8">
        <f t="shared" ref="E65:E96" si="4">(3.5657*D65*D65)+(11.103*D65)+(0.1394)</f>
        <v>10.0795728932</v>
      </c>
    </row>
    <row r="66" spans="1:5" x14ac:dyDescent="0.35">
      <c r="A66" s="10" t="s">
        <v>38</v>
      </c>
      <c r="B66" s="6">
        <v>0.81700000000000006</v>
      </c>
      <c r="C66" s="5">
        <v>6.9000000000000006E-2</v>
      </c>
      <c r="D66" s="13">
        <f t="shared" si="3"/>
        <v>0.748</v>
      </c>
      <c r="E66" s="8">
        <f t="shared" si="4"/>
        <v>10.439467412800001</v>
      </c>
    </row>
    <row r="67" spans="1:5" x14ac:dyDescent="0.35">
      <c r="A67" s="10" t="s">
        <v>39</v>
      </c>
      <c r="B67" s="6">
        <v>0.80800000000000005</v>
      </c>
      <c r="C67" s="5">
        <v>6.9000000000000006E-2</v>
      </c>
      <c r="D67" s="13">
        <f t="shared" si="3"/>
        <v>0.7390000000000001</v>
      </c>
      <c r="E67" s="8">
        <f t="shared" si="4"/>
        <v>10.291820649700002</v>
      </c>
    </row>
    <row r="68" spans="1:5" x14ac:dyDescent="0.35">
      <c r="A68" s="10" t="s">
        <v>40</v>
      </c>
      <c r="B68" s="6">
        <v>0.83100000000000007</v>
      </c>
      <c r="C68" s="5">
        <v>6.9000000000000006E-2</v>
      </c>
      <c r="D68" s="13">
        <f t="shared" si="3"/>
        <v>0.76200000000000001</v>
      </c>
      <c r="E68" s="8">
        <f t="shared" si="4"/>
        <v>10.6702883108</v>
      </c>
    </row>
    <row r="69" spans="1:5" x14ac:dyDescent="0.35">
      <c r="A69" s="10" t="s">
        <v>41</v>
      </c>
      <c r="B69" s="6">
        <v>0.78900000000000003</v>
      </c>
      <c r="C69" s="5">
        <v>6.9000000000000006E-2</v>
      </c>
      <c r="D69" s="13">
        <f t="shared" si="3"/>
        <v>0.72</v>
      </c>
      <c r="E69" s="8">
        <f t="shared" si="4"/>
        <v>9.98201888</v>
      </c>
    </row>
    <row r="70" spans="1:5" x14ac:dyDescent="0.35">
      <c r="A70" s="10" t="s">
        <v>42</v>
      </c>
      <c r="B70" s="6">
        <v>0.92600000000000005</v>
      </c>
      <c r="C70" s="5">
        <v>6.9000000000000006E-2</v>
      </c>
      <c r="D70" s="13">
        <f t="shared" si="3"/>
        <v>0.85699999999999998</v>
      </c>
      <c r="E70" s="8">
        <f t="shared" si="4"/>
        <v>12.273495799300001</v>
      </c>
    </row>
    <row r="71" spans="1:5" x14ac:dyDescent="0.35">
      <c r="A71" s="10" t="s">
        <v>43</v>
      </c>
      <c r="B71" s="6">
        <v>0.93100000000000005</v>
      </c>
      <c r="C71" s="5">
        <v>6.9000000000000006E-2</v>
      </c>
      <c r="D71" s="13">
        <f t="shared" si="3"/>
        <v>0.8620000000000001</v>
      </c>
      <c r="E71" s="8">
        <f t="shared" si="4"/>
        <v>12.359657990800001</v>
      </c>
    </row>
    <row r="72" spans="1:5" x14ac:dyDescent="0.35">
      <c r="A72" s="10" t="s">
        <v>43</v>
      </c>
      <c r="B72" s="6">
        <v>0.98799999999999999</v>
      </c>
      <c r="C72" s="5">
        <v>6.9000000000000006E-2</v>
      </c>
      <c r="D72" s="13">
        <f t="shared" si="3"/>
        <v>0.91900000000000004</v>
      </c>
      <c r="E72" s="8">
        <f t="shared" si="4"/>
        <v>13.3545081577</v>
      </c>
    </row>
    <row r="73" spans="1:5" x14ac:dyDescent="0.35">
      <c r="A73" s="10" t="s">
        <v>43</v>
      </c>
      <c r="B73" s="6">
        <v>0.95600000000000007</v>
      </c>
      <c r="C73" s="5">
        <v>6.9000000000000006E-2</v>
      </c>
      <c r="D73" s="13">
        <f t="shared" si="3"/>
        <v>0.88700000000000001</v>
      </c>
      <c r="E73" s="8">
        <f t="shared" si="4"/>
        <v>12.793143223300001</v>
      </c>
    </row>
    <row r="74" spans="1:5" x14ac:dyDescent="0.35">
      <c r="A74" s="10" t="s">
        <v>43</v>
      </c>
      <c r="B74" s="6">
        <v>0.69600000000000006</v>
      </c>
      <c r="C74" s="5">
        <v>6.9000000000000006E-2</v>
      </c>
      <c r="D74" s="13">
        <f t="shared" si="3"/>
        <v>0.627</v>
      </c>
      <c r="E74" s="8">
        <f t="shared" si="4"/>
        <v>8.5027610753000005</v>
      </c>
    </row>
    <row r="75" spans="1:5" x14ac:dyDescent="0.35">
      <c r="A75" s="10" t="s">
        <v>43</v>
      </c>
      <c r="B75" s="6">
        <v>0.95200000000000007</v>
      </c>
      <c r="C75" s="5">
        <v>6.9000000000000006E-2</v>
      </c>
      <c r="D75" s="13">
        <f t="shared" si="3"/>
        <v>0.88300000000000001</v>
      </c>
      <c r="E75" s="8">
        <f t="shared" si="4"/>
        <v>12.7234860673</v>
      </c>
    </row>
    <row r="76" spans="1:5" x14ac:dyDescent="0.35">
      <c r="A76" s="10" t="s">
        <v>43</v>
      </c>
      <c r="B76" s="6">
        <v>0.749</v>
      </c>
      <c r="C76" s="5">
        <v>6.9000000000000006E-2</v>
      </c>
      <c r="D76" s="13">
        <f t="shared" si="3"/>
        <v>0.67999999999999994</v>
      </c>
      <c r="E76" s="8">
        <f t="shared" si="4"/>
        <v>9.3382196799999999</v>
      </c>
    </row>
    <row r="77" spans="1:5" x14ac:dyDescent="0.35">
      <c r="A77" s="10" t="s">
        <v>43</v>
      </c>
      <c r="B77" s="6">
        <v>0.91200000000000003</v>
      </c>
      <c r="C77" s="5">
        <v>6.9000000000000006E-2</v>
      </c>
      <c r="D77" s="13">
        <f t="shared" si="3"/>
        <v>0.84299999999999997</v>
      </c>
      <c r="E77" s="8">
        <f t="shared" si="4"/>
        <v>12.0331901393</v>
      </c>
    </row>
    <row r="78" spans="1:5" x14ac:dyDescent="0.35">
      <c r="A78" s="10" t="s">
        <v>43</v>
      </c>
      <c r="B78" s="6">
        <v>0.67500000000000004</v>
      </c>
      <c r="C78" s="5">
        <v>6.9000000000000006E-2</v>
      </c>
      <c r="D78" s="13">
        <f t="shared" si="3"/>
        <v>0.60600000000000009</v>
      </c>
      <c r="E78" s="8">
        <f t="shared" si="4"/>
        <v>8.1772714052000026</v>
      </c>
    </row>
    <row r="79" spans="1:5" x14ac:dyDescent="0.35">
      <c r="A79" s="10" t="s">
        <v>43</v>
      </c>
      <c r="B79" s="6">
        <v>0.77100000000000002</v>
      </c>
      <c r="C79" s="5">
        <v>6.9000000000000006E-2</v>
      </c>
      <c r="D79" s="13">
        <f t="shared" si="3"/>
        <v>0.70199999999999996</v>
      </c>
      <c r="E79" s="8">
        <f t="shared" si="4"/>
        <v>9.6908972228000003</v>
      </c>
    </row>
    <row r="80" spans="1:5" x14ac:dyDescent="0.35">
      <c r="A80" s="10" t="s">
        <v>43</v>
      </c>
      <c r="B80" s="6">
        <v>0.95200000000000007</v>
      </c>
      <c r="C80" s="5">
        <v>6.9000000000000006E-2</v>
      </c>
      <c r="D80" s="13">
        <f t="shared" si="3"/>
        <v>0.88300000000000001</v>
      </c>
      <c r="E80" s="8">
        <f t="shared" si="4"/>
        <v>12.7234860673</v>
      </c>
    </row>
    <row r="81" spans="1:5" x14ac:dyDescent="0.35">
      <c r="A81" s="10" t="s">
        <v>44</v>
      </c>
      <c r="B81" s="6">
        <v>0.66600000000000004</v>
      </c>
      <c r="C81" s="5">
        <v>6.9000000000000006E-2</v>
      </c>
      <c r="D81" s="13">
        <f t="shared" si="3"/>
        <v>0.59699999999999998</v>
      </c>
      <c r="E81" s="8">
        <f t="shared" si="4"/>
        <v>8.0387385712999997</v>
      </c>
    </row>
    <row r="82" spans="1:5" x14ac:dyDescent="0.35">
      <c r="A82" s="10" t="s">
        <v>44</v>
      </c>
      <c r="B82" s="6">
        <v>0.64300000000000002</v>
      </c>
      <c r="C82" s="5">
        <v>6.9000000000000006E-2</v>
      </c>
      <c r="D82" s="13">
        <f t="shared" si="3"/>
        <v>0.57400000000000007</v>
      </c>
      <c r="E82" s="8">
        <f t="shared" si="4"/>
        <v>7.6873345732000011</v>
      </c>
    </row>
    <row r="83" spans="1:5" x14ac:dyDescent="0.35">
      <c r="A83" s="10" t="s">
        <v>44</v>
      </c>
      <c r="B83" s="6">
        <v>0.80900000000000005</v>
      </c>
      <c r="C83" s="5">
        <v>6.9000000000000006E-2</v>
      </c>
      <c r="D83" s="13">
        <f t="shared" si="3"/>
        <v>0.74</v>
      </c>
      <c r="E83" s="8">
        <f t="shared" si="4"/>
        <v>10.30819732</v>
      </c>
    </row>
    <row r="84" spans="1:5" x14ac:dyDescent="0.35">
      <c r="A84" s="10" t="s">
        <v>44</v>
      </c>
      <c r="B84" s="6">
        <v>0.94800000000000006</v>
      </c>
      <c r="C84" s="5">
        <v>6.9000000000000006E-2</v>
      </c>
      <c r="D84" s="13">
        <f t="shared" si="3"/>
        <v>0.879</v>
      </c>
      <c r="E84" s="8">
        <f t="shared" si="4"/>
        <v>12.653943013699999</v>
      </c>
    </row>
    <row r="85" spans="1:5" x14ac:dyDescent="0.35">
      <c r="A85" s="10" t="s">
        <v>44</v>
      </c>
      <c r="B85" s="6">
        <v>0.81500000000000006</v>
      </c>
      <c r="C85" s="5">
        <v>6.9000000000000006E-2</v>
      </c>
      <c r="D85" s="13">
        <f t="shared" si="3"/>
        <v>0.746</v>
      </c>
      <c r="E85" s="8">
        <f t="shared" si="4"/>
        <v>10.406607101200001</v>
      </c>
    </row>
    <row r="86" spans="1:5" x14ac:dyDescent="0.35">
      <c r="A86" s="10" t="s">
        <v>44</v>
      </c>
      <c r="B86" s="6">
        <v>0.76400000000000001</v>
      </c>
      <c r="C86" s="5">
        <v>6.9000000000000006E-2</v>
      </c>
      <c r="D86" s="13">
        <f t="shared" si="3"/>
        <v>0.69500000000000006</v>
      </c>
      <c r="E86" s="8">
        <f t="shared" si="4"/>
        <v>9.5783072425000011</v>
      </c>
    </row>
    <row r="87" spans="1:5" x14ac:dyDescent="0.35">
      <c r="A87" s="10" t="s">
        <v>45</v>
      </c>
      <c r="B87" s="6">
        <v>0.82100000000000006</v>
      </c>
      <c r="C87" s="5">
        <v>6.9000000000000006E-2</v>
      </c>
      <c r="D87" s="13">
        <f t="shared" si="3"/>
        <v>0.752</v>
      </c>
      <c r="E87" s="8">
        <f t="shared" si="4"/>
        <v>10.5052736128</v>
      </c>
    </row>
    <row r="88" spans="1:5" x14ac:dyDescent="0.35">
      <c r="A88" s="10" t="s">
        <v>46</v>
      </c>
      <c r="B88" s="6">
        <v>0.84399999999999997</v>
      </c>
      <c r="C88" s="5">
        <v>6.9000000000000006E-2</v>
      </c>
      <c r="D88" s="13">
        <f t="shared" si="3"/>
        <v>0.77499999999999991</v>
      </c>
      <c r="E88" s="8">
        <f t="shared" si="4"/>
        <v>10.885873562499997</v>
      </c>
    </row>
    <row r="89" spans="1:5" x14ac:dyDescent="0.35">
      <c r="A89" s="10" t="s">
        <v>46</v>
      </c>
      <c r="B89" s="6">
        <v>0.81500000000000006</v>
      </c>
      <c r="C89" s="5">
        <v>6.9000000000000006E-2</v>
      </c>
      <c r="D89" s="13">
        <f t="shared" si="3"/>
        <v>0.746</v>
      </c>
      <c r="E89" s="8">
        <f t="shared" si="4"/>
        <v>10.406607101200001</v>
      </c>
    </row>
    <row r="90" spans="1:5" x14ac:dyDescent="0.35">
      <c r="A90" s="10" t="s">
        <v>47</v>
      </c>
      <c r="B90" s="6">
        <v>0.75600000000000001</v>
      </c>
      <c r="C90" s="5">
        <v>6.9000000000000006E-2</v>
      </c>
      <c r="D90" s="13">
        <f t="shared" si="3"/>
        <v>0.68700000000000006</v>
      </c>
      <c r="E90" s="8">
        <f t="shared" si="4"/>
        <v>9.4500608633000009</v>
      </c>
    </row>
    <row r="91" spans="1:5" x14ac:dyDescent="0.35">
      <c r="A91" s="10" t="s">
        <v>48</v>
      </c>
      <c r="B91" s="6">
        <v>0.81100000000000005</v>
      </c>
      <c r="C91" s="5">
        <v>6.9000000000000006E-2</v>
      </c>
      <c r="D91" s="13">
        <f t="shared" si="3"/>
        <v>0.74199999999999999</v>
      </c>
      <c r="E91" s="8">
        <f t="shared" si="4"/>
        <v>10.3409720548</v>
      </c>
    </row>
    <row r="92" spans="1:5" x14ac:dyDescent="0.35">
      <c r="A92" s="10" t="s">
        <v>49</v>
      </c>
      <c r="B92" s="6">
        <v>0.73499999999999999</v>
      </c>
      <c r="C92" s="5">
        <v>6.9000000000000006E-2</v>
      </c>
      <c r="D92" s="13">
        <f t="shared" si="3"/>
        <v>0.66599999999999993</v>
      </c>
      <c r="E92" s="8">
        <f t="shared" si="4"/>
        <v>9.1155856291999999</v>
      </c>
    </row>
    <row r="93" spans="1:5" x14ac:dyDescent="0.35">
      <c r="A93" s="10" t="s">
        <v>50</v>
      </c>
      <c r="B93" s="6">
        <v>0.91900000000000004</v>
      </c>
      <c r="C93" s="5">
        <v>6.9000000000000006E-2</v>
      </c>
      <c r="D93" s="13">
        <f t="shared" si="3"/>
        <v>0.85000000000000009</v>
      </c>
      <c r="E93" s="8">
        <f t="shared" si="4"/>
        <v>12.153168250000002</v>
      </c>
    </row>
    <row r="94" spans="1:5" x14ac:dyDescent="0.35">
      <c r="A94" s="10" t="s">
        <v>51</v>
      </c>
      <c r="B94" s="6">
        <v>0.73899999999999999</v>
      </c>
      <c r="C94" s="5">
        <v>6.9000000000000006E-2</v>
      </c>
      <c r="D94" s="13">
        <f t="shared" si="3"/>
        <v>0.66999999999999993</v>
      </c>
      <c r="E94" s="8">
        <f t="shared" si="4"/>
        <v>9.1790527299999987</v>
      </c>
    </row>
    <row r="95" spans="1:5" x14ac:dyDescent="0.35">
      <c r="A95" s="10" t="s">
        <v>52</v>
      </c>
      <c r="B95" s="6">
        <v>0.78900000000000003</v>
      </c>
      <c r="C95" s="5">
        <v>6.9000000000000006E-2</v>
      </c>
      <c r="D95" s="13">
        <f t="shared" si="3"/>
        <v>0.72</v>
      </c>
      <c r="E95" s="8">
        <f t="shared" si="4"/>
        <v>9.98201888</v>
      </c>
    </row>
    <row r="96" spans="1:5" x14ac:dyDescent="0.35">
      <c r="A96" s="10" t="s">
        <v>53</v>
      </c>
      <c r="B96" s="6">
        <v>0.76500000000000001</v>
      </c>
      <c r="C96" s="5">
        <v>6.9000000000000006E-2</v>
      </c>
      <c r="D96" s="13">
        <f t="shared" si="3"/>
        <v>0.69599999999999995</v>
      </c>
      <c r="E96" s="8">
        <f t="shared" si="4"/>
        <v>9.5943701311999998</v>
      </c>
    </row>
    <row r="97" spans="1:5" x14ac:dyDescent="0.35">
      <c r="A97" s="10" t="s">
        <v>54</v>
      </c>
      <c r="B97" s="6">
        <v>0.77900000000000003</v>
      </c>
      <c r="C97" s="5">
        <v>6.9000000000000006E-2</v>
      </c>
      <c r="D97" s="13">
        <f t="shared" ref="D97:D128" si="5">(B97-C97)</f>
        <v>0.71</v>
      </c>
      <c r="E97" s="8">
        <f t="shared" ref="E97:E128" si="6">(3.5657*D97*D97)+(11.103*D97)+(0.1394)</f>
        <v>9.8199993699999997</v>
      </c>
    </row>
    <row r="98" spans="1:5" x14ac:dyDescent="0.35">
      <c r="A98" s="10" t="s">
        <v>55</v>
      </c>
      <c r="B98" s="6">
        <v>0.70100000000000007</v>
      </c>
      <c r="C98" s="5">
        <v>6.9000000000000006E-2</v>
      </c>
      <c r="D98" s="13">
        <f t="shared" si="5"/>
        <v>0.63200000000000012</v>
      </c>
      <c r="E98" s="8">
        <f t="shared" si="6"/>
        <v>8.5807221568000021</v>
      </c>
    </row>
    <row r="99" spans="1:5" x14ac:dyDescent="0.35">
      <c r="A99" s="10" t="s">
        <v>56</v>
      </c>
      <c r="B99" s="6">
        <v>0.67700000000000005</v>
      </c>
      <c r="C99" s="5">
        <v>6.9000000000000006E-2</v>
      </c>
      <c r="D99" s="13">
        <f t="shared" si="5"/>
        <v>0.6080000000000001</v>
      </c>
      <c r="E99" s="8">
        <f t="shared" si="6"/>
        <v>8.2081349248000013</v>
      </c>
    </row>
    <row r="100" spans="1:5" x14ac:dyDescent="0.35">
      <c r="A100" s="10" t="s">
        <v>15</v>
      </c>
      <c r="B100" s="6">
        <v>0.50600000000000001</v>
      </c>
      <c r="C100" s="5">
        <v>6.9000000000000006E-2</v>
      </c>
      <c r="D100" s="13">
        <f t="shared" si="5"/>
        <v>0.437</v>
      </c>
      <c r="E100" s="8">
        <f t="shared" si="6"/>
        <v>5.6723491632999998</v>
      </c>
    </row>
    <row r="101" spans="1:5" x14ac:dyDescent="0.35">
      <c r="A101" s="10" t="s">
        <v>16</v>
      </c>
      <c r="B101" s="6">
        <v>0.47100000000000003</v>
      </c>
      <c r="C101" s="5">
        <v>6.9000000000000006E-2</v>
      </c>
      <c r="D101" s="13">
        <f t="shared" si="5"/>
        <v>0.40200000000000002</v>
      </c>
      <c r="E101" s="8">
        <f t="shared" si="6"/>
        <v>5.1790373828000007</v>
      </c>
    </row>
    <row r="102" spans="1:5" x14ac:dyDescent="0.35">
      <c r="A102" s="10" t="s">
        <v>17</v>
      </c>
      <c r="B102" s="6">
        <v>0.53400000000000003</v>
      </c>
      <c r="C102" s="5">
        <v>6.9000000000000006E-2</v>
      </c>
      <c r="D102" s="13">
        <f t="shared" si="5"/>
        <v>0.46500000000000002</v>
      </c>
      <c r="E102" s="8">
        <f t="shared" si="6"/>
        <v>6.0732884824999998</v>
      </c>
    </row>
    <row r="103" spans="1:5" x14ac:dyDescent="0.35">
      <c r="A103" s="10" t="s">
        <v>18</v>
      </c>
      <c r="B103" s="6">
        <v>0.60199999999999998</v>
      </c>
      <c r="C103" s="5">
        <v>6.9000000000000006E-2</v>
      </c>
      <c r="D103" s="13">
        <f t="shared" si="5"/>
        <v>0.53299999999999992</v>
      </c>
      <c r="E103" s="8">
        <f t="shared" si="6"/>
        <v>7.0702751472999994</v>
      </c>
    </row>
    <row r="104" spans="1:5" x14ac:dyDescent="0.35">
      <c r="A104" s="10" t="s">
        <v>19</v>
      </c>
      <c r="B104" s="6">
        <v>0.74</v>
      </c>
      <c r="C104" s="5">
        <v>6.9000000000000006E-2</v>
      </c>
      <c r="D104" s="13">
        <f t="shared" si="5"/>
        <v>0.67100000000000004</v>
      </c>
      <c r="E104" s="8">
        <f t="shared" si="6"/>
        <v>9.1949373337000004</v>
      </c>
    </row>
    <row r="105" spans="1:5" x14ac:dyDescent="0.35">
      <c r="A105" s="10" t="s">
        <v>57</v>
      </c>
      <c r="B105" s="6">
        <v>0.61099999999999999</v>
      </c>
      <c r="C105" s="5">
        <v>6.9000000000000006E-2</v>
      </c>
      <c r="D105" s="13">
        <f t="shared" si="5"/>
        <v>0.54200000000000004</v>
      </c>
      <c r="E105" s="8">
        <f t="shared" si="6"/>
        <v>7.2047002948000003</v>
      </c>
    </row>
    <row r="106" spans="1:5" x14ac:dyDescent="0.35">
      <c r="A106" s="10" t="s">
        <v>57</v>
      </c>
      <c r="B106" s="6">
        <v>0.86</v>
      </c>
      <c r="C106" s="5">
        <v>6.9000000000000006E-2</v>
      </c>
      <c r="D106" s="13">
        <f t="shared" si="5"/>
        <v>0.79099999999999993</v>
      </c>
      <c r="E106" s="8">
        <f t="shared" si="6"/>
        <v>11.152863741699999</v>
      </c>
    </row>
    <row r="107" spans="1:5" x14ac:dyDescent="0.35">
      <c r="A107" s="10" t="s">
        <v>58</v>
      </c>
      <c r="B107" s="6">
        <v>0.68</v>
      </c>
      <c r="C107" s="5">
        <v>6.9000000000000006E-2</v>
      </c>
      <c r="D107" s="13">
        <f t="shared" si="5"/>
        <v>0.61099999999999999</v>
      </c>
      <c r="E107" s="8">
        <f t="shared" si="6"/>
        <v>8.2544836896999989</v>
      </c>
    </row>
    <row r="108" spans="1:5" x14ac:dyDescent="0.35">
      <c r="A108" s="10" t="s">
        <v>58</v>
      </c>
      <c r="B108" s="6">
        <v>0.80500000000000005</v>
      </c>
      <c r="C108" s="5">
        <v>6.9000000000000006E-2</v>
      </c>
      <c r="D108" s="13">
        <f t="shared" si="5"/>
        <v>0.73599999999999999</v>
      </c>
      <c r="E108" s="8">
        <f t="shared" si="6"/>
        <v>10.242733427200001</v>
      </c>
    </row>
    <row r="109" spans="1:5" x14ac:dyDescent="0.35">
      <c r="A109" s="10" t="s">
        <v>58</v>
      </c>
      <c r="B109" s="6">
        <v>0.73499999999999999</v>
      </c>
      <c r="C109" s="5">
        <v>6.9000000000000006E-2</v>
      </c>
      <c r="D109" s="13">
        <f t="shared" si="5"/>
        <v>0.66599999999999993</v>
      </c>
      <c r="E109" s="8">
        <f t="shared" si="6"/>
        <v>9.1155856291999999</v>
      </c>
    </row>
    <row r="110" spans="1:5" x14ac:dyDescent="0.35">
      <c r="A110" s="10" t="s">
        <v>58</v>
      </c>
      <c r="B110" s="6">
        <v>0.65100000000000002</v>
      </c>
      <c r="C110" s="5">
        <v>6.9000000000000006E-2</v>
      </c>
      <c r="D110" s="13">
        <f t="shared" si="5"/>
        <v>0.58200000000000007</v>
      </c>
      <c r="E110" s="8">
        <f t="shared" si="6"/>
        <v>7.8091341668000016</v>
      </c>
    </row>
    <row r="111" spans="1:5" x14ac:dyDescent="0.35">
      <c r="A111" s="10" t="s">
        <v>58</v>
      </c>
      <c r="B111" s="6">
        <v>0.59899999999999998</v>
      </c>
      <c r="C111" s="5">
        <v>6.9000000000000006E-2</v>
      </c>
      <c r="D111" s="13">
        <f t="shared" si="5"/>
        <v>0.53</v>
      </c>
      <c r="E111" s="8">
        <f t="shared" si="6"/>
        <v>7.025595130000001</v>
      </c>
    </row>
    <row r="112" spans="1:5" x14ac:dyDescent="0.35">
      <c r="A112" s="10" t="s">
        <v>58</v>
      </c>
      <c r="B112" s="6">
        <v>0.66</v>
      </c>
      <c r="C112" s="5">
        <v>6.9000000000000006E-2</v>
      </c>
      <c r="D112" s="13">
        <f t="shared" si="5"/>
        <v>0.59099999999999997</v>
      </c>
      <c r="E112" s="8">
        <f t="shared" si="6"/>
        <v>7.9467042616999999</v>
      </c>
    </row>
    <row r="113" spans="1:5" x14ac:dyDescent="0.35">
      <c r="A113" s="10" t="s">
        <v>58</v>
      </c>
      <c r="B113" s="6">
        <v>0.71199999999999997</v>
      </c>
      <c r="C113" s="5">
        <v>6.9000000000000006E-2</v>
      </c>
      <c r="D113" s="13">
        <f t="shared" si="5"/>
        <v>0.64300000000000002</v>
      </c>
      <c r="E113" s="8">
        <f t="shared" si="6"/>
        <v>8.7528640993</v>
      </c>
    </row>
    <row r="114" spans="1:5" x14ac:dyDescent="0.35">
      <c r="A114" s="10" t="s">
        <v>58</v>
      </c>
      <c r="B114" s="6">
        <v>0.71299999999999997</v>
      </c>
      <c r="C114" s="5">
        <v>6.9000000000000006E-2</v>
      </c>
      <c r="D114" s="13">
        <f t="shared" si="5"/>
        <v>0.64399999999999991</v>
      </c>
      <c r="E114" s="8">
        <f t="shared" si="6"/>
        <v>8.7685561551999989</v>
      </c>
    </row>
    <row r="115" spans="1:5" x14ac:dyDescent="0.35">
      <c r="A115" s="10" t="s">
        <v>58</v>
      </c>
      <c r="B115" s="6">
        <v>0.74099999999999999</v>
      </c>
      <c r="C115" s="5">
        <v>6.9000000000000006E-2</v>
      </c>
      <c r="D115" s="13">
        <f t="shared" si="5"/>
        <v>0.67199999999999993</v>
      </c>
      <c r="E115" s="8">
        <f t="shared" si="6"/>
        <v>9.210829068799999</v>
      </c>
    </row>
    <row r="116" spans="1:5" x14ac:dyDescent="0.35">
      <c r="A116" s="10" t="s">
        <v>58</v>
      </c>
      <c r="B116" s="6">
        <v>0.89300000000000002</v>
      </c>
      <c r="C116" s="5">
        <v>6.9000000000000006E-2</v>
      </c>
      <c r="D116" s="13">
        <f t="shared" si="5"/>
        <v>0.82400000000000007</v>
      </c>
      <c r="E116" s="8">
        <f t="shared" si="6"/>
        <v>11.709296723200001</v>
      </c>
    </row>
    <row r="117" spans="1:5" x14ac:dyDescent="0.35">
      <c r="A117" s="10" t="s">
        <v>59</v>
      </c>
      <c r="B117" s="6">
        <v>0.86299999999999999</v>
      </c>
      <c r="C117" s="5">
        <v>6.9000000000000006E-2</v>
      </c>
      <c r="D117" s="13">
        <f t="shared" si="5"/>
        <v>0.79400000000000004</v>
      </c>
      <c r="E117" s="8">
        <f t="shared" si="6"/>
        <v>11.2031276452</v>
      </c>
    </row>
    <row r="118" spans="1:5" x14ac:dyDescent="0.35">
      <c r="A118" s="10" t="s">
        <v>59</v>
      </c>
      <c r="B118" s="6">
        <v>0.82100000000000006</v>
      </c>
      <c r="C118" s="5">
        <v>6.9000000000000006E-2</v>
      </c>
      <c r="D118" s="13">
        <f t="shared" si="5"/>
        <v>0.752</v>
      </c>
      <c r="E118" s="8">
        <f t="shared" si="6"/>
        <v>10.5052736128</v>
      </c>
    </row>
    <row r="119" spans="1:5" x14ac:dyDescent="0.35">
      <c r="A119" s="10" t="s">
        <v>59</v>
      </c>
      <c r="B119" s="6">
        <v>0.35699999999999998</v>
      </c>
      <c r="C119" s="5">
        <v>6.9000000000000006E-2</v>
      </c>
      <c r="D119" s="13">
        <f t="shared" si="5"/>
        <v>0.28799999999999998</v>
      </c>
      <c r="E119" s="8">
        <f t="shared" si="6"/>
        <v>3.6328174207999999</v>
      </c>
    </row>
    <row r="120" spans="1:5" x14ac:dyDescent="0.35">
      <c r="A120" s="10" t="s">
        <v>59</v>
      </c>
      <c r="B120" s="6">
        <v>0.24199999999999999</v>
      </c>
      <c r="C120" s="5">
        <v>6.9000000000000006E-2</v>
      </c>
      <c r="D120" s="13">
        <f t="shared" si="5"/>
        <v>0.17299999999999999</v>
      </c>
      <c r="E120" s="8">
        <f t="shared" si="6"/>
        <v>2.1669368353</v>
      </c>
    </row>
    <row r="121" spans="1:5" x14ac:dyDescent="0.35">
      <c r="A121" s="10" t="s">
        <v>59</v>
      </c>
      <c r="B121" s="6">
        <v>0.13900000000000001</v>
      </c>
      <c r="C121" s="5">
        <v>6.9000000000000006E-2</v>
      </c>
      <c r="D121" s="13">
        <f t="shared" si="5"/>
        <v>7.0000000000000007E-2</v>
      </c>
      <c r="E121" s="8">
        <f t="shared" si="6"/>
        <v>0.93408193000000006</v>
      </c>
    </row>
    <row r="122" spans="1:5" x14ac:dyDescent="0.35">
      <c r="B122" s="6">
        <v>0.13100000000000001</v>
      </c>
      <c r="C122" s="5">
        <v>6.9000000000000006E-2</v>
      </c>
      <c r="D122" s="13">
        <f t="shared" si="5"/>
        <v>6.2E-2</v>
      </c>
      <c r="E122" s="8">
        <f t="shared" si="6"/>
        <v>0.84149255079999996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2:L124"/>
  <sheetViews>
    <sheetView workbookViewId="0">
      <selection activeCell="F20" sqref="F20"/>
    </sheetView>
  </sheetViews>
  <sheetFormatPr defaultRowHeight="14.5" x14ac:dyDescent="0.35"/>
  <cols>
    <col min="1" max="1" width="14.54296875" customWidth="1"/>
    <col min="2" max="2" width="12" customWidth="1"/>
    <col min="3" max="3" width="12.08984375" customWidth="1"/>
    <col min="4" max="4" width="10.6328125" customWidth="1"/>
    <col min="5" max="5" width="11.08984375" customWidth="1"/>
  </cols>
  <sheetData>
    <row r="2" spans="1:12" x14ac:dyDescent="0.35">
      <c r="A2" s="3">
        <v>1.679</v>
      </c>
      <c r="B2" s="6">
        <v>0.47400000000000003</v>
      </c>
      <c r="C2" s="6">
        <v>0.68900000000000006</v>
      </c>
      <c r="D2" s="6">
        <v>0.77100000000000002</v>
      </c>
      <c r="E2" s="6">
        <v>0.54500000000000004</v>
      </c>
      <c r="F2" s="6">
        <v>0.621</v>
      </c>
      <c r="G2" s="6">
        <v>0.77100000000000002</v>
      </c>
      <c r="H2" s="6">
        <v>0.67200000000000004</v>
      </c>
      <c r="I2" s="6">
        <v>0.79500000000000004</v>
      </c>
      <c r="J2" s="6">
        <v>0.41000000000000003</v>
      </c>
      <c r="K2" s="6">
        <v>0.79700000000000004</v>
      </c>
      <c r="L2" s="6">
        <v>0.46600000000000003</v>
      </c>
    </row>
    <row r="3" spans="1:12" x14ac:dyDescent="0.35">
      <c r="A3" s="3">
        <v>1.046</v>
      </c>
      <c r="B3" s="6">
        <v>0.48499999999999999</v>
      </c>
      <c r="C3" s="6">
        <v>0.70399999999999996</v>
      </c>
      <c r="D3" s="6">
        <v>0.96599999999999997</v>
      </c>
      <c r="E3" s="6">
        <v>0.64900000000000002</v>
      </c>
      <c r="F3" s="6">
        <v>0.85799999999999998</v>
      </c>
      <c r="G3" s="6">
        <v>0.498</v>
      </c>
      <c r="H3" s="6">
        <v>0.65300000000000002</v>
      </c>
      <c r="I3" s="6">
        <v>0.35599999999999998</v>
      </c>
      <c r="J3" s="6">
        <v>0.33200000000000002</v>
      </c>
      <c r="K3" s="6">
        <v>0.48199999999999998</v>
      </c>
      <c r="L3" s="6">
        <v>0.56100000000000005</v>
      </c>
    </row>
    <row r="4" spans="1:12" x14ac:dyDescent="0.35">
      <c r="A4" s="3">
        <v>0.57200000000000006</v>
      </c>
      <c r="B4" s="6">
        <v>0.434</v>
      </c>
      <c r="C4" s="6">
        <v>0.81600000000000006</v>
      </c>
      <c r="D4" s="6">
        <v>0.85199999999999998</v>
      </c>
      <c r="E4" s="6">
        <v>0.60799999999999998</v>
      </c>
      <c r="F4" s="6">
        <v>0.42299999999999999</v>
      </c>
      <c r="G4" s="6">
        <v>0.42</v>
      </c>
      <c r="H4" s="6">
        <v>0.8</v>
      </c>
      <c r="I4" s="6">
        <v>0.41500000000000004</v>
      </c>
      <c r="J4" s="6">
        <v>0.43099999999999999</v>
      </c>
      <c r="K4" s="6">
        <v>0.373</v>
      </c>
      <c r="L4" s="6">
        <v>0.41400000000000003</v>
      </c>
    </row>
    <row r="5" spans="1:12" x14ac:dyDescent="0.35">
      <c r="A5" s="3">
        <v>0.35699999999999998</v>
      </c>
      <c r="B5" s="6">
        <v>0.55100000000000005</v>
      </c>
      <c r="C5" s="6">
        <v>0.98799999999999999</v>
      </c>
      <c r="D5" s="6">
        <v>0.66800000000000004</v>
      </c>
      <c r="E5" s="6">
        <v>0.42699999999999999</v>
      </c>
      <c r="F5" s="6">
        <v>0.40700000000000003</v>
      </c>
      <c r="G5" s="6">
        <v>0.71499999999999997</v>
      </c>
      <c r="H5" s="6">
        <v>0.64500000000000002</v>
      </c>
      <c r="I5" s="6">
        <v>0.37</v>
      </c>
      <c r="J5" s="6">
        <v>0.51200000000000001</v>
      </c>
      <c r="K5" s="6">
        <v>0.59699999999999998</v>
      </c>
      <c r="L5" s="6">
        <v>0.44600000000000001</v>
      </c>
    </row>
    <row r="6" spans="1:12" x14ac:dyDescent="0.35">
      <c r="A6" s="3">
        <v>0.24399999999999999</v>
      </c>
      <c r="B6" s="6">
        <v>0.76500000000000001</v>
      </c>
      <c r="C6" s="6">
        <v>1.1830000000000001</v>
      </c>
      <c r="D6" s="6">
        <v>0.97899999999999998</v>
      </c>
      <c r="E6" s="6">
        <v>0.48599999999999999</v>
      </c>
      <c r="F6" s="6">
        <v>0.64</v>
      </c>
      <c r="G6" s="6">
        <v>0.38700000000000001</v>
      </c>
      <c r="H6" s="6">
        <v>0.34500000000000003</v>
      </c>
      <c r="I6" s="6">
        <v>0.42899999999999999</v>
      </c>
      <c r="J6" s="6">
        <v>0.53800000000000003</v>
      </c>
      <c r="K6" s="6">
        <v>0.39</v>
      </c>
      <c r="L6" s="6">
        <v>0.42299999999999999</v>
      </c>
    </row>
    <row r="7" spans="1:12" x14ac:dyDescent="0.35">
      <c r="A7" s="5">
        <v>7.2000000000000008E-2</v>
      </c>
      <c r="B7" s="6">
        <v>0.51700000000000002</v>
      </c>
      <c r="C7" s="6">
        <v>0.84</v>
      </c>
      <c r="D7" s="6">
        <v>0.91200000000000003</v>
      </c>
      <c r="E7" s="6">
        <v>0.45700000000000002</v>
      </c>
      <c r="F7" s="6">
        <v>0.71299999999999997</v>
      </c>
      <c r="G7" s="6">
        <v>0.46100000000000002</v>
      </c>
      <c r="H7" s="6">
        <v>0.36599999999999999</v>
      </c>
      <c r="I7" s="6">
        <v>0.41799999999999998</v>
      </c>
      <c r="J7" s="6">
        <v>0.42099999999999999</v>
      </c>
      <c r="K7" s="6">
        <v>0.73399999999999999</v>
      </c>
      <c r="L7" s="6">
        <v>0.29699999999999999</v>
      </c>
    </row>
    <row r="8" spans="1:12" x14ac:dyDescent="0.35">
      <c r="A8" s="6">
        <v>0.70000000000000007</v>
      </c>
      <c r="B8" s="6">
        <v>0.72699999999999998</v>
      </c>
      <c r="C8" s="6">
        <v>0.98</v>
      </c>
      <c r="D8" s="6">
        <v>0.749</v>
      </c>
      <c r="E8" s="6">
        <v>0.64800000000000002</v>
      </c>
      <c r="F8" s="6">
        <v>0.73299999999999998</v>
      </c>
      <c r="G8" s="6">
        <v>0.68500000000000005</v>
      </c>
      <c r="H8" s="6">
        <v>0.63600000000000001</v>
      </c>
      <c r="I8" s="6">
        <v>0.61299999999999999</v>
      </c>
      <c r="J8" s="6">
        <v>0.45900000000000002</v>
      </c>
      <c r="K8" s="6">
        <v>0.56500000000000006</v>
      </c>
      <c r="L8" s="6">
        <v>0.46200000000000002</v>
      </c>
    </row>
    <row r="9" spans="1:12" x14ac:dyDescent="0.35">
      <c r="A9" s="6">
        <v>0.73199999999999998</v>
      </c>
      <c r="B9" s="6">
        <v>0.66200000000000003</v>
      </c>
      <c r="C9" s="6">
        <v>0.80200000000000005</v>
      </c>
      <c r="D9" s="6">
        <v>0.40600000000000003</v>
      </c>
      <c r="E9" s="6">
        <v>0.442</v>
      </c>
      <c r="F9" s="6">
        <v>0.59699999999999998</v>
      </c>
      <c r="G9" s="6">
        <v>0.34100000000000003</v>
      </c>
      <c r="H9" s="6">
        <v>0.64700000000000002</v>
      </c>
      <c r="I9" s="6">
        <v>0.45</v>
      </c>
      <c r="J9" s="6">
        <v>0.45500000000000002</v>
      </c>
      <c r="K9" s="6">
        <v>0.56200000000000006</v>
      </c>
      <c r="L9" s="6">
        <v>0.42599999999999999</v>
      </c>
    </row>
    <row r="14" spans="1:12" x14ac:dyDescent="0.35">
      <c r="A14" s="28" t="s">
        <v>0</v>
      </c>
      <c r="B14" s="7" t="s">
        <v>1</v>
      </c>
      <c r="C14" s="7" t="s">
        <v>2</v>
      </c>
      <c r="D14" s="7" t="s">
        <v>3</v>
      </c>
      <c r="E14" s="7" t="s">
        <v>4</v>
      </c>
    </row>
    <row r="15" spans="1:12" x14ac:dyDescent="0.35">
      <c r="A15" s="28" t="s">
        <v>5</v>
      </c>
      <c r="B15" s="3">
        <v>1.679</v>
      </c>
      <c r="C15" s="1">
        <f>B15-B20</f>
        <v>1.607</v>
      </c>
      <c r="D15" s="1">
        <v>32</v>
      </c>
      <c r="E15" s="8">
        <f>(4.6301*C15*C15)+(12.381*C15)+(0.0295)</f>
        <v>31.882764114899999</v>
      </c>
    </row>
    <row r="16" spans="1:12" x14ac:dyDescent="0.35">
      <c r="A16" s="28" t="s">
        <v>6</v>
      </c>
      <c r="B16" s="3">
        <v>1.046</v>
      </c>
      <c r="C16" s="1">
        <f>B16-B20</f>
        <v>0.97399999999999998</v>
      </c>
      <c r="D16" s="1">
        <v>16</v>
      </c>
      <c r="E16" s="8">
        <f t="shared" ref="E16:E20" si="0">(4.6301*C16*C16)+(12.381*C16)+(0.0295)</f>
        <v>16.481058747599999</v>
      </c>
    </row>
    <row r="17" spans="1:12" x14ac:dyDescent="0.35">
      <c r="A17" s="28" t="s">
        <v>7</v>
      </c>
      <c r="B17" s="3">
        <v>0.57200000000000006</v>
      </c>
      <c r="C17" s="1">
        <f>B17-B20</f>
        <v>0.5</v>
      </c>
      <c r="D17" s="1">
        <v>8</v>
      </c>
      <c r="E17" s="8">
        <f t="shared" si="0"/>
        <v>7.3775249999999994</v>
      </c>
    </row>
    <row r="18" spans="1:12" x14ac:dyDescent="0.35">
      <c r="A18" s="28" t="s">
        <v>8</v>
      </c>
      <c r="B18" s="3">
        <v>0.35699999999999998</v>
      </c>
      <c r="C18" s="1">
        <f>B18-B20</f>
        <v>0.28499999999999998</v>
      </c>
      <c r="D18" s="1">
        <v>4</v>
      </c>
      <c r="E18" s="8">
        <f t="shared" si="0"/>
        <v>3.9341648724999998</v>
      </c>
    </row>
    <row r="19" spans="1:12" x14ac:dyDescent="0.35">
      <c r="A19" s="28" t="s">
        <v>9</v>
      </c>
      <c r="B19" s="3">
        <v>0.24399999999999999</v>
      </c>
      <c r="C19" s="1">
        <f>B19-B20</f>
        <v>0.17199999999999999</v>
      </c>
      <c r="D19" s="1">
        <v>2</v>
      </c>
      <c r="E19" s="8">
        <f t="shared" si="0"/>
        <v>2.2960088783999999</v>
      </c>
    </row>
    <row r="20" spans="1:12" x14ac:dyDescent="0.35">
      <c r="A20" s="28" t="s">
        <v>10</v>
      </c>
      <c r="B20" s="5">
        <v>7.2000000000000008E-2</v>
      </c>
      <c r="C20" s="1">
        <f>B20-B20</f>
        <v>0</v>
      </c>
      <c r="D20" s="1">
        <v>0</v>
      </c>
      <c r="E20" s="8">
        <f t="shared" si="0"/>
        <v>2.9499999999999998E-2</v>
      </c>
    </row>
    <row r="28" spans="1:12" x14ac:dyDescent="0.35">
      <c r="J28" s="9" t="s">
        <v>11</v>
      </c>
      <c r="K28" s="9"/>
      <c r="L28" s="9"/>
    </row>
    <row r="32" spans="1:12" x14ac:dyDescent="0.35">
      <c r="A32" s="10" t="s">
        <v>12</v>
      </c>
      <c r="B32" s="6" t="s">
        <v>13</v>
      </c>
      <c r="C32" s="4" t="s">
        <v>10</v>
      </c>
      <c r="D32" s="1" t="s">
        <v>2</v>
      </c>
      <c r="E32" s="11" t="s">
        <v>4</v>
      </c>
    </row>
    <row r="33" spans="1:5" x14ac:dyDescent="0.35">
      <c r="A33" s="16" t="s">
        <v>103</v>
      </c>
      <c r="B33" s="16"/>
      <c r="C33" s="16"/>
      <c r="D33" s="16"/>
      <c r="E33" s="16"/>
    </row>
    <row r="34" spans="1:5" x14ac:dyDescent="0.35">
      <c r="A34" s="10" t="s">
        <v>59</v>
      </c>
      <c r="B34" s="6">
        <v>0.70000000000000007</v>
      </c>
      <c r="C34" s="5">
        <v>7.2000000000000008E-2</v>
      </c>
      <c r="D34" s="1">
        <f t="shared" ref="D34:D48" si="1">(B34-C34)</f>
        <v>0.62800000000000011</v>
      </c>
      <c r="E34" s="8">
        <f t="shared" ref="E34:E48" si="2">(4.6301*D34*D34)+(12.381*D34)+(0.0295)</f>
        <v>9.6308053584000017</v>
      </c>
    </row>
    <row r="35" spans="1:5" x14ac:dyDescent="0.35">
      <c r="A35" s="10" t="s">
        <v>59</v>
      </c>
      <c r="B35" s="6">
        <v>0.73199999999999998</v>
      </c>
      <c r="C35" s="5">
        <v>7.2000000000000008E-2</v>
      </c>
      <c r="D35" s="1">
        <f t="shared" si="1"/>
        <v>0.65999999999999992</v>
      </c>
      <c r="E35" s="8">
        <f t="shared" si="2"/>
        <v>10.217831559999999</v>
      </c>
    </row>
    <row r="36" spans="1:5" x14ac:dyDescent="0.35">
      <c r="A36" s="10" t="s">
        <v>59</v>
      </c>
      <c r="B36" s="6">
        <v>0.47400000000000003</v>
      </c>
      <c r="C36" s="5">
        <v>7.2000000000000008E-2</v>
      </c>
      <c r="D36" s="1">
        <f t="shared" si="1"/>
        <v>0.40200000000000002</v>
      </c>
      <c r="E36" s="8">
        <f t="shared" si="2"/>
        <v>5.7549046804000001</v>
      </c>
    </row>
    <row r="37" spans="1:5" x14ac:dyDescent="0.35">
      <c r="A37" s="10" t="s">
        <v>59</v>
      </c>
      <c r="B37" s="6">
        <v>0.48499999999999999</v>
      </c>
      <c r="C37" s="5">
        <v>7.2000000000000008E-2</v>
      </c>
      <c r="D37" s="1">
        <f t="shared" si="1"/>
        <v>0.41299999999999998</v>
      </c>
      <c r="E37" s="8">
        <f t="shared" si="2"/>
        <v>5.9326045268999996</v>
      </c>
    </row>
    <row r="38" spans="1:5" x14ac:dyDescent="0.35">
      <c r="A38" s="10" t="s">
        <v>59</v>
      </c>
      <c r="B38" s="6">
        <v>0.434</v>
      </c>
      <c r="C38" s="5">
        <v>7.2000000000000008E-2</v>
      </c>
      <c r="D38" s="1">
        <f t="shared" si="1"/>
        <v>0.36199999999999999</v>
      </c>
      <c r="E38" s="8">
        <f t="shared" si="2"/>
        <v>5.1181688243999997</v>
      </c>
    </row>
    <row r="39" spans="1:5" x14ac:dyDescent="0.35">
      <c r="A39" s="10" t="s">
        <v>61</v>
      </c>
      <c r="B39" s="6">
        <v>0.55100000000000005</v>
      </c>
      <c r="C39" s="5">
        <v>7.2000000000000008E-2</v>
      </c>
      <c r="D39" s="1">
        <f t="shared" si="1"/>
        <v>0.47900000000000004</v>
      </c>
      <c r="E39" s="8">
        <f t="shared" si="2"/>
        <v>7.0223337740999998</v>
      </c>
    </row>
    <row r="40" spans="1:5" x14ac:dyDescent="0.35">
      <c r="A40" s="10" t="s">
        <v>62</v>
      </c>
      <c r="B40" s="6">
        <v>0.76500000000000001</v>
      </c>
      <c r="C40" s="5">
        <v>7.2000000000000008E-2</v>
      </c>
      <c r="D40" s="1">
        <f t="shared" si="1"/>
        <v>0.69300000000000006</v>
      </c>
      <c r="E40" s="8">
        <f t="shared" si="2"/>
        <v>10.833133894900001</v>
      </c>
    </row>
    <row r="41" spans="1:5" x14ac:dyDescent="0.35">
      <c r="A41" s="10" t="s">
        <v>63</v>
      </c>
      <c r="B41" s="6">
        <v>0.51700000000000002</v>
      </c>
      <c r="C41" s="5">
        <v>7.2000000000000008E-2</v>
      </c>
      <c r="D41" s="1">
        <f t="shared" si="1"/>
        <v>0.44500000000000001</v>
      </c>
      <c r="E41" s="8">
        <f t="shared" si="2"/>
        <v>6.4559205524999994</v>
      </c>
    </row>
    <row r="42" spans="1:5" x14ac:dyDescent="0.35">
      <c r="A42" s="10" t="s">
        <v>64</v>
      </c>
      <c r="B42" s="6">
        <v>0.72699999999999998</v>
      </c>
      <c r="C42" s="5">
        <v>7.2000000000000008E-2</v>
      </c>
      <c r="D42" s="1">
        <f t="shared" si="1"/>
        <v>0.65500000000000003</v>
      </c>
      <c r="E42" s="8">
        <f t="shared" si="2"/>
        <v>10.125483652500002</v>
      </c>
    </row>
    <row r="43" spans="1:5" x14ac:dyDescent="0.35">
      <c r="A43" s="10" t="s">
        <v>65</v>
      </c>
      <c r="B43" s="6">
        <v>0.66200000000000003</v>
      </c>
      <c r="C43" s="5">
        <v>7.2000000000000008E-2</v>
      </c>
      <c r="D43" s="1">
        <f t="shared" si="1"/>
        <v>0.59000000000000008</v>
      </c>
      <c r="E43" s="8">
        <f t="shared" si="2"/>
        <v>8.9460278100000021</v>
      </c>
    </row>
    <row r="44" spans="1:5" x14ac:dyDescent="0.35">
      <c r="A44" s="10" t="s">
        <v>66</v>
      </c>
      <c r="B44" s="6">
        <v>0.68900000000000006</v>
      </c>
      <c r="C44" s="5">
        <v>7.2000000000000008E-2</v>
      </c>
      <c r="D44" s="1">
        <f t="shared" si="1"/>
        <v>0.61699999999999999</v>
      </c>
      <c r="E44" s="8">
        <f t="shared" si="2"/>
        <v>9.4312051389000011</v>
      </c>
    </row>
    <row r="45" spans="1:5" x14ac:dyDescent="0.35">
      <c r="A45" s="10" t="s">
        <v>67</v>
      </c>
      <c r="B45" s="6">
        <v>0.70399999999999996</v>
      </c>
      <c r="C45" s="5">
        <v>7.2000000000000008E-2</v>
      </c>
      <c r="D45" s="1">
        <f t="shared" si="1"/>
        <v>0.6319999999999999</v>
      </c>
      <c r="E45" s="8">
        <f t="shared" si="2"/>
        <v>9.7036650623999989</v>
      </c>
    </row>
    <row r="46" spans="1:5" x14ac:dyDescent="0.35">
      <c r="A46" s="10" t="s">
        <v>68</v>
      </c>
      <c r="B46" s="6">
        <v>0.81600000000000006</v>
      </c>
      <c r="C46" s="5">
        <v>7.2000000000000008E-2</v>
      </c>
      <c r="D46" s="1">
        <f t="shared" si="1"/>
        <v>0.74399999999999999</v>
      </c>
      <c r="E46" s="8">
        <f t="shared" si="2"/>
        <v>11.803891033599999</v>
      </c>
    </row>
    <row r="47" spans="1:5" x14ac:dyDescent="0.35">
      <c r="A47" s="10" t="s">
        <v>69</v>
      </c>
      <c r="B47" s="6">
        <v>0.98799999999999999</v>
      </c>
      <c r="C47" s="5">
        <v>7.2000000000000008E-2</v>
      </c>
      <c r="D47" s="1">
        <f t="shared" si="1"/>
        <v>0.91599999999999993</v>
      </c>
      <c r="E47" s="8">
        <f t="shared" si="2"/>
        <v>15.2554091856</v>
      </c>
    </row>
    <row r="48" spans="1:5" x14ac:dyDescent="0.35">
      <c r="A48" s="10" t="s">
        <v>70</v>
      </c>
      <c r="B48" s="6">
        <v>1.1830000000000001</v>
      </c>
      <c r="C48" s="5">
        <v>7.2000000000000008E-2</v>
      </c>
      <c r="D48" s="1">
        <f t="shared" si="1"/>
        <v>1.111</v>
      </c>
      <c r="E48" s="8">
        <f t="shared" si="2"/>
        <v>19.499820662099999</v>
      </c>
    </row>
    <row r="49" spans="1:5" x14ac:dyDescent="0.35">
      <c r="A49" s="14" t="s">
        <v>102</v>
      </c>
      <c r="B49" s="15"/>
      <c r="C49" s="15"/>
      <c r="D49" s="15"/>
      <c r="E49" s="15"/>
    </row>
    <row r="50" spans="1:5" x14ac:dyDescent="0.35">
      <c r="A50" s="10" t="s">
        <v>71</v>
      </c>
      <c r="B50" s="6">
        <v>0.84</v>
      </c>
      <c r="C50" s="5">
        <v>7.2000000000000008E-2</v>
      </c>
      <c r="D50" s="1">
        <f t="shared" ref="D50:D81" si="3">(B50-C50)</f>
        <v>0.76800000000000002</v>
      </c>
      <c r="E50" s="8">
        <f t="shared" ref="E50:E81" si="4">(4.6301*D50*D50)+(12.381*D50)+(0.0295)</f>
        <v>12.269052102400002</v>
      </c>
    </row>
    <row r="51" spans="1:5" x14ac:dyDescent="0.35">
      <c r="A51" s="10" t="s">
        <v>72</v>
      </c>
      <c r="B51" s="6">
        <v>0.98</v>
      </c>
      <c r="C51" s="5">
        <v>7.2000000000000008E-2</v>
      </c>
      <c r="D51" s="1">
        <f t="shared" si="3"/>
        <v>0.90799999999999992</v>
      </c>
      <c r="E51" s="8">
        <f t="shared" si="4"/>
        <v>15.088798766399998</v>
      </c>
    </row>
    <row r="52" spans="1:5" x14ac:dyDescent="0.35">
      <c r="A52" s="10" t="s">
        <v>73</v>
      </c>
      <c r="B52" s="6">
        <v>0.80200000000000005</v>
      </c>
      <c r="C52" s="5">
        <v>7.2000000000000008E-2</v>
      </c>
      <c r="D52" s="1">
        <f t="shared" si="3"/>
        <v>0.73</v>
      </c>
      <c r="E52" s="8">
        <f t="shared" si="4"/>
        <v>11.535010290000001</v>
      </c>
    </row>
    <row r="53" spans="1:5" x14ac:dyDescent="0.35">
      <c r="A53" s="10" t="s">
        <v>74</v>
      </c>
      <c r="B53" s="6">
        <v>0.77100000000000002</v>
      </c>
      <c r="C53" s="5">
        <v>7.2000000000000008E-2</v>
      </c>
      <c r="D53" s="1">
        <f t="shared" si="3"/>
        <v>0.69900000000000007</v>
      </c>
      <c r="E53" s="8">
        <f t="shared" si="4"/>
        <v>10.946090490100001</v>
      </c>
    </row>
    <row r="54" spans="1:5" x14ac:dyDescent="0.35">
      <c r="A54" s="10" t="s">
        <v>75</v>
      </c>
      <c r="B54" s="6">
        <v>0.96599999999999997</v>
      </c>
      <c r="C54" s="5">
        <v>7.2000000000000008E-2</v>
      </c>
      <c r="D54" s="1">
        <f t="shared" si="3"/>
        <v>0.89399999999999991</v>
      </c>
      <c r="E54" s="8">
        <f t="shared" si="4"/>
        <v>14.798656603599998</v>
      </c>
    </row>
    <row r="55" spans="1:5" x14ac:dyDescent="0.35">
      <c r="A55" s="10" t="s">
        <v>76</v>
      </c>
      <c r="B55" s="6">
        <v>0.85199999999999998</v>
      </c>
      <c r="C55" s="5">
        <v>7.2000000000000008E-2</v>
      </c>
      <c r="D55" s="1">
        <f t="shared" si="3"/>
        <v>0.78</v>
      </c>
      <c r="E55" s="8">
        <f t="shared" si="4"/>
        <v>12.50363284</v>
      </c>
    </row>
    <row r="56" spans="1:5" x14ac:dyDescent="0.35">
      <c r="A56" s="10" t="s">
        <v>77</v>
      </c>
      <c r="B56" s="6">
        <v>0.66800000000000004</v>
      </c>
      <c r="C56" s="5">
        <v>7.2000000000000008E-2</v>
      </c>
      <c r="D56" s="1">
        <f t="shared" si="3"/>
        <v>0.59600000000000009</v>
      </c>
      <c r="E56" s="8">
        <f t="shared" si="4"/>
        <v>9.0532616016000027</v>
      </c>
    </row>
    <row r="57" spans="1:5" x14ac:dyDescent="0.35">
      <c r="A57" s="10" t="s">
        <v>78</v>
      </c>
      <c r="B57" s="6">
        <v>0.97899999999999998</v>
      </c>
      <c r="C57" s="5">
        <v>7.2000000000000008E-2</v>
      </c>
      <c r="D57" s="1">
        <f t="shared" si="3"/>
        <v>0.90700000000000003</v>
      </c>
      <c r="E57" s="8">
        <f t="shared" si="4"/>
        <v>15.068014134900002</v>
      </c>
    </row>
    <row r="58" spans="1:5" x14ac:dyDescent="0.35">
      <c r="A58" s="10" t="s">
        <v>79</v>
      </c>
      <c r="B58" s="6">
        <v>0.91200000000000003</v>
      </c>
      <c r="C58" s="5">
        <v>7.2000000000000008E-2</v>
      </c>
      <c r="D58" s="1">
        <f t="shared" si="3"/>
        <v>0.84000000000000008</v>
      </c>
      <c r="E58" s="8">
        <f t="shared" si="4"/>
        <v>13.696538560000002</v>
      </c>
    </row>
    <row r="59" spans="1:5" x14ac:dyDescent="0.35">
      <c r="A59" s="10" t="s">
        <v>80</v>
      </c>
      <c r="B59" s="6">
        <v>0.749</v>
      </c>
      <c r="C59" s="5">
        <v>7.2000000000000008E-2</v>
      </c>
      <c r="D59" s="1">
        <f t="shared" si="3"/>
        <v>0.67700000000000005</v>
      </c>
      <c r="E59" s="8">
        <f t="shared" si="4"/>
        <v>10.533546102900001</v>
      </c>
    </row>
    <row r="60" spans="1:5" x14ac:dyDescent="0.35">
      <c r="A60" s="10" t="s">
        <v>81</v>
      </c>
      <c r="B60" s="6">
        <v>0.40600000000000003</v>
      </c>
      <c r="C60" s="5">
        <v>7.2000000000000008E-2</v>
      </c>
      <c r="D60" s="1">
        <f t="shared" si="3"/>
        <v>0.33400000000000002</v>
      </c>
      <c r="E60" s="8">
        <f t="shared" si="4"/>
        <v>4.6812694356</v>
      </c>
    </row>
    <row r="61" spans="1:5" x14ac:dyDescent="0.35">
      <c r="A61" s="10" t="s">
        <v>82</v>
      </c>
      <c r="B61" s="6">
        <v>0.54500000000000004</v>
      </c>
      <c r="C61" s="5">
        <v>7.2000000000000008E-2</v>
      </c>
      <c r="D61" s="1">
        <f t="shared" si="3"/>
        <v>0.47300000000000003</v>
      </c>
      <c r="E61" s="8">
        <f t="shared" si="4"/>
        <v>6.9216006429000005</v>
      </c>
    </row>
    <row r="62" spans="1:5" x14ac:dyDescent="0.35">
      <c r="A62" s="10" t="s">
        <v>83</v>
      </c>
      <c r="B62" s="6">
        <v>0.64900000000000002</v>
      </c>
      <c r="C62" s="5">
        <v>7.2000000000000008E-2</v>
      </c>
      <c r="D62" s="1">
        <f t="shared" si="3"/>
        <v>0.57699999999999996</v>
      </c>
      <c r="E62" s="8">
        <f t="shared" si="4"/>
        <v>8.7148315629000006</v>
      </c>
    </row>
    <row r="63" spans="1:5" x14ac:dyDescent="0.35">
      <c r="A63" s="10" t="s">
        <v>84</v>
      </c>
      <c r="B63" s="6">
        <v>0.60799999999999998</v>
      </c>
      <c r="C63" s="5">
        <v>7.2000000000000008E-2</v>
      </c>
      <c r="D63" s="1">
        <f t="shared" si="3"/>
        <v>0.53600000000000003</v>
      </c>
      <c r="E63" s="8">
        <f t="shared" si="4"/>
        <v>7.9959252096000002</v>
      </c>
    </row>
    <row r="64" spans="1:5" x14ac:dyDescent="0.35">
      <c r="A64" s="10" t="s">
        <v>85</v>
      </c>
      <c r="B64" s="6">
        <v>0.42699999999999999</v>
      </c>
      <c r="C64" s="5">
        <v>7.2000000000000008E-2</v>
      </c>
      <c r="D64" s="1">
        <f t="shared" si="3"/>
        <v>0.35499999999999998</v>
      </c>
      <c r="E64" s="8">
        <f t="shared" si="4"/>
        <v>5.0082633524999993</v>
      </c>
    </row>
    <row r="65" spans="1:5" x14ac:dyDescent="0.35">
      <c r="A65" s="10" t="s">
        <v>86</v>
      </c>
      <c r="B65" s="6">
        <v>0.48599999999999999</v>
      </c>
      <c r="C65" s="5">
        <v>7.2000000000000008E-2</v>
      </c>
      <c r="D65" s="1">
        <f t="shared" si="3"/>
        <v>0.41399999999999998</v>
      </c>
      <c r="E65" s="8">
        <f t="shared" si="4"/>
        <v>5.9488146195999994</v>
      </c>
    </row>
    <row r="66" spans="1:5" x14ac:dyDescent="0.35">
      <c r="A66" s="10" t="s">
        <v>87</v>
      </c>
      <c r="B66" s="6">
        <v>0.45700000000000002</v>
      </c>
      <c r="C66" s="5">
        <v>7.2000000000000008E-2</v>
      </c>
      <c r="D66" s="1">
        <f t="shared" si="3"/>
        <v>0.38500000000000001</v>
      </c>
      <c r="E66" s="8">
        <f t="shared" si="4"/>
        <v>5.4824815724999993</v>
      </c>
    </row>
    <row r="67" spans="1:5" x14ac:dyDescent="0.35">
      <c r="A67" s="10" t="s">
        <v>88</v>
      </c>
      <c r="B67" s="6">
        <v>0.64800000000000002</v>
      </c>
      <c r="C67" s="5">
        <v>7.2000000000000008E-2</v>
      </c>
      <c r="D67" s="1">
        <f t="shared" si="3"/>
        <v>0.57600000000000007</v>
      </c>
      <c r="E67" s="8">
        <f t="shared" si="4"/>
        <v>8.6971120576000018</v>
      </c>
    </row>
    <row r="68" spans="1:5" x14ac:dyDescent="0.35">
      <c r="A68" s="10" t="s">
        <v>89</v>
      </c>
      <c r="B68" s="6">
        <v>0.442</v>
      </c>
      <c r="C68" s="5">
        <v>7.2000000000000008E-2</v>
      </c>
      <c r="D68" s="1">
        <f t="shared" si="3"/>
        <v>0.37</v>
      </c>
      <c r="E68" s="8">
        <f t="shared" si="4"/>
        <v>5.2443306899999991</v>
      </c>
    </row>
    <row r="69" spans="1:5" x14ac:dyDescent="0.35">
      <c r="A69" s="10" t="s">
        <v>90</v>
      </c>
      <c r="B69" s="6">
        <v>0.621</v>
      </c>
      <c r="C69" s="5">
        <v>7.2000000000000008E-2</v>
      </c>
      <c r="D69" s="1">
        <f t="shared" si="3"/>
        <v>0.54899999999999993</v>
      </c>
      <c r="E69" s="8">
        <f t="shared" si="4"/>
        <v>8.2221857700999994</v>
      </c>
    </row>
    <row r="70" spans="1:5" x14ac:dyDescent="0.35">
      <c r="A70" s="10" t="s">
        <v>45</v>
      </c>
      <c r="B70" s="6">
        <v>0.85799999999999998</v>
      </c>
      <c r="C70" s="5">
        <v>7.2000000000000008E-2</v>
      </c>
      <c r="D70" s="1">
        <f t="shared" si="3"/>
        <v>0.78600000000000003</v>
      </c>
      <c r="E70" s="8">
        <f t="shared" si="4"/>
        <v>12.621423259600002</v>
      </c>
    </row>
    <row r="71" spans="1:5" x14ac:dyDescent="0.35">
      <c r="A71" s="10" t="s">
        <v>91</v>
      </c>
      <c r="B71" s="6">
        <v>0.42299999999999999</v>
      </c>
      <c r="C71" s="5">
        <v>7.2000000000000008E-2</v>
      </c>
      <c r="D71" s="1">
        <f t="shared" si="3"/>
        <v>0.35099999999999998</v>
      </c>
      <c r="E71" s="8">
        <f t="shared" si="4"/>
        <v>4.9456639500999993</v>
      </c>
    </row>
    <row r="72" spans="1:5" x14ac:dyDescent="0.35">
      <c r="A72" s="10" t="s">
        <v>92</v>
      </c>
      <c r="B72" s="6">
        <v>0.40700000000000003</v>
      </c>
      <c r="C72" s="5">
        <v>7.2000000000000008E-2</v>
      </c>
      <c r="D72" s="1">
        <f t="shared" si="3"/>
        <v>0.33500000000000002</v>
      </c>
      <c r="E72" s="8">
        <f t="shared" si="4"/>
        <v>4.6967479724999999</v>
      </c>
    </row>
    <row r="73" spans="1:5" x14ac:dyDescent="0.35">
      <c r="A73" s="10" t="s">
        <v>93</v>
      </c>
      <c r="B73" s="6">
        <v>0.64</v>
      </c>
      <c r="C73" s="5">
        <v>7.2000000000000008E-2</v>
      </c>
      <c r="D73" s="1">
        <f t="shared" si="3"/>
        <v>0.56800000000000006</v>
      </c>
      <c r="E73" s="8">
        <f t="shared" si="4"/>
        <v>8.5556893824000024</v>
      </c>
    </row>
    <row r="74" spans="1:5" x14ac:dyDescent="0.35">
      <c r="A74" s="10" t="s">
        <v>94</v>
      </c>
      <c r="B74" s="6">
        <v>0.71299999999999997</v>
      </c>
      <c r="C74" s="5">
        <v>7.2000000000000008E-2</v>
      </c>
      <c r="D74" s="1">
        <f t="shared" si="3"/>
        <v>0.64100000000000001</v>
      </c>
      <c r="E74" s="8">
        <f t="shared" si="4"/>
        <v>9.8681411181000005</v>
      </c>
    </row>
    <row r="75" spans="1:5" x14ac:dyDescent="0.35">
      <c r="A75" s="10" t="s">
        <v>95</v>
      </c>
      <c r="B75" s="6">
        <v>0.73299999999999998</v>
      </c>
      <c r="C75" s="5">
        <v>7.2000000000000008E-2</v>
      </c>
      <c r="D75" s="1">
        <f t="shared" si="3"/>
        <v>0.66100000000000003</v>
      </c>
      <c r="E75" s="8">
        <f t="shared" si="4"/>
        <v>10.236328922100002</v>
      </c>
    </row>
    <row r="76" spans="1:5" x14ac:dyDescent="0.35">
      <c r="A76" s="10" t="s">
        <v>96</v>
      </c>
      <c r="B76" s="6">
        <v>0.59699999999999998</v>
      </c>
      <c r="C76" s="5">
        <v>7.2000000000000008E-2</v>
      </c>
      <c r="D76" s="1">
        <f t="shared" si="3"/>
        <v>0.52499999999999991</v>
      </c>
      <c r="E76" s="8">
        <f t="shared" si="4"/>
        <v>7.8056963124999985</v>
      </c>
    </row>
    <row r="77" spans="1:5" x14ac:dyDescent="0.35">
      <c r="A77" s="10" t="s">
        <v>97</v>
      </c>
      <c r="B77" s="6">
        <v>0.77100000000000002</v>
      </c>
      <c r="C77" s="5">
        <v>7.2000000000000008E-2</v>
      </c>
      <c r="D77" s="1">
        <f t="shared" si="3"/>
        <v>0.69900000000000007</v>
      </c>
      <c r="E77" s="8">
        <f t="shared" si="4"/>
        <v>10.946090490100001</v>
      </c>
    </row>
    <row r="78" spans="1:5" x14ac:dyDescent="0.35">
      <c r="A78" s="10" t="s">
        <v>98</v>
      </c>
      <c r="B78" s="6">
        <v>0.498</v>
      </c>
      <c r="C78" s="5">
        <v>7.2000000000000008E-2</v>
      </c>
      <c r="D78" s="1">
        <f t="shared" si="3"/>
        <v>0.42599999999999999</v>
      </c>
      <c r="E78" s="8">
        <f t="shared" si="4"/>
        <v>6.1440580275999999</v>
      </c>
    </row>
    <row r="79" spans="1:5" x14ac:dyDescent="0.35">
      <c r="A79" s="10" t="s">
        <v>99</v>
      </c>
      <c r="B79" s="6">
        <v>0.42</v>
      </c>
      <c r="C79" s="5">
        <v>7.2000000000000008E-2</v>
      </c>
      <c r="D79" s="1">
        <f t="shared" si="3"/>
        <v>0.34799999999999998</v>
      </c>
      <c r="E79" s="8">
        <f t="shared" si="4"/>
        <v>4.8988116303999991</v>
      </c>
    </row>
    <row r="80" spans="1:5" x14ac:dyDescent="0.35">
      <c r="A80" s="10" t="s">
        <v>15</v>
      </c>
      <c r="B80" s="6">
        <v>0.71499999999999997</v>
      </c>
      <c r="C80" s="5">
        <v>7.2000000000000008E-2</v>
      </c>
      <c r="D80" s="1">
        <f t="shared" si="3"/>
        <v>0.64300000000000002</v>
      </c>
      <c r="E80" s="8">
        <f t="shared" si="4"/>
        <v>9.9047932149000015</v>
      </c>
    </row>
    <row r="81" spans="1:5" x14ac:dyDescent="0.35">
      <c r="A81" s="10" t="s">
        <v>15</v>
      </c>
      <c r="B81" s="6">
        <v>0.38700000000000001</v>
      </c>
      <c r="C81" s="5">
        <v>7.2000000000000008E-2</v>
      </c>
      <c r="D81" s="1">
        <f t="shared" si="3"/>
        <v>0.315</v>
      </c>
      <c r="E81" s="8">
        <f t="shared" si="4"/>
        <v>4.3889366724999999</v>
      </c>
    </row>
    <row r="82" spans="1:5" x14ac:dyDescent="0.35">
      <c r="A82" s="10" t="s">
        <v>16</v>
      </c>
      <c r="B82" s="6">
        <v>0.46100000000000002</v>
      </c>
      <c r="C82" s="5">
        <v>7.2000000000000008E-2</v>
      </c>
      <c r="D82" s="1">
        <f t="shared" ref="D82:D113" si="5">(B82-C82)</f>
        <v>0.38900000000000001</v>
      </c>
      <c r="E82" s="8">
        <f t="shared" ref="E82:E113" si="6">(4.6301*D82*D82)+(12.381*D82)+(0.0295)</f>
        <v>5.5463403621000005</v>
      </c>
    </row>
    <row r="83" spans="1:5" x14ac:dyDescent="0.35">
      <c r="A83" s="10" t="s">
        <v>17</v>
      </c>
      <c r="B83" s="6">
        <v>0.68500000000000005</v>
      </c>
      <c r="C83" s="5">
        <v>7.2000000000000008E-2</v>
      </c>
      <c r="D83" s="1">
        <f t="shared" si="5"/>
        <v>0.61299999999999999</v>
      </c>
      <c r="E83" s="8">
        <f t="shared" si="6"/>
        <v>9.3589010468999998</v>
      </c>
    </row>
    <row r="84" spans="1:5" x14ac:dyDescent="0.35">
      <c r="A84" s="10" t="s">
        <v>18</v>
      </c>
      <c r="B84" s="6">
        <v>0.34100000000000003</v>
      </c>
      <c r="C84" s="5">
        <v>7.2000000000000008E-2</v>
      </c>
      <c r="D84" s="1">
        <f t="shared" si="5"/>
        <v>0.26900000000000002</v>
      </c>
      <c r="E84" s="8">
        <f t="shared" si="6"/>
        <v>3.6950276661000006</v>
      </c>
    </row>
    <row r="85" spans="1:5" x14ac:dyDescent="0.35">
      <c r="A85" s="10" t="s">
        <v>21</v>
      </c>
      <c r="B85" s="6">
        <v>0.67200000000000004</v>
      </c>
      <c r="C85" s="5">
        <v>7.2000000000000008E-2</v>
      </c>
      <c r="D85" s="1">
        <f t="shared" si="5"/>
        <v>0.60000000000000009</v>
      </c>
      <c r="E85" s="8">
        <f t="shared" si="6"/>
        <v>9.1249360000000017</v>
      </c>
    </row>
    <row r="86" spans="1:5" x14ac:dyDescent="0.35">
      <c r="A86" s="10" t="s">
        <v>21</v>
      </c>
      <c r="B86" s="6">
        <v>0.65300000000000002</v>
      </c>
      <c r="C86" s="5">
        <v>7.2000000000000008E-2</v>
      </c>
      <c r="D86" s="1">
        <f t="shared" si="5"/>
        <v>0.58099999999999996</v>
      </c>
      <c r="E86" s="8">
        <f t="shared" si="6"/>
        <v>8.7858021860999997</v>
      </c>
    </row>
    <row r="87" spans="1:5" x14ac:dyDescent="0.35">
      <c r="A87" s="10" t="s">
        <v>23</v>
      </c>
      <c r="B87" s="6">
        <v>0.8</v>
      </c>
      <c r="C87" s="5">
        <v>7.2000000000000008E-2</v>
      </c>
      <c r="D87" s="1">
        <f t="shared" si="5"/>
        <v>0.72799999999999998</v>
      </c>
      <c r="E87" s="8">
        <f t="shared" si="6"/>
        <v>11.4967469184</v>
      </c>
    </row>
    <row r="88" spans="1:5" x14ac:dyDescent="0.35">
      <c r="A88" s="10" t="s">
        <v>24</v>
      </c>
      <c r="B88" s="6">
        <v>0.64500000000000002</v>
      </c>
      <c r="C88" s="5">
        <v>7.2000000000000008E-2</v>
      </c>
      <c r="D88" s="1">
        <f t="shared" si="5"/>
        <v>0.57299999999999995</v>
      </c>
      <c r="E88" s="8">
        <f t="shared" si="6"/>
        <v>8.6440091029000001</v>
      </c>
    </row>
    <row r="89" spans="1:5" x14ac:dyDescent="0.35">
      <c r="A89" s="10" t="s">
        <v>24</v>
      </c>
      <c r="B89" s="6">
        <v>0.34500000000000003</v>
      </c>
      <c r="C89" s="5">
        <v>7.2000000000000008E-2</v>
      </c>
      <c r="D89" s="1">
        <f t="shared" si="5"/>
        <v>0.27300000000000002</v>
      </c>
      <c r="E89" s="8">
        <f t="shared" si="6"/>
        <v>3.7545897229000005</v>
      </c>
    </row>
    <row r="90" spans="1:5" x14ac:dyDescent="0.35">
      <c r="A90" s="10" t="s">
        <v>60</v>
      </c>
      <c r="B90" s="6">
        <v>0.36599999999999999</v>
      </c>
      <c r="C90" s="5">
        <v>7.2000000000000008E-2</v>
      </c>
      <c r="D90" s="1">
        <f t="shared" si="5"/>
        <v>0.29399999999999998</v>
      </c>
      <c r="E90" s="8">
        <f t="shared" si="6"/>
        <v>4.0697213235999996</v>
      </c>
    </row>
    <row r="91" spans="1:5" x14ac:dyDescent="0.35">
      <c r="A91" s="10" t="s">
        <v>16</v>
      </c>
      <c r="B91" s="6">
        <v>0.63600000000000001</v>
      </c>
      <c r="C91" s="5">
        <v>7.2000000000000008E-2</v>
      </c>
      <c r="D91" s="1">
        <f t="shared" si="5"/>
        <v>0.56400000000000006</v>
      </c>
      <c r="E91" s="8">
        <f t="shared" si="6"/>
        <v>8.4852002896000016</v>
      </c>
    </row>
    <row r="92" spans="1:5" x14ac:dyDescent="0.35">
      <c r="A92" s="10" t="s">
        <v>17</v>
      </c>
      <c r="B92" s="6">
        <v>0.64700000000000002</v>
      </c>
      <c r="C92" s="5">
        <v>7.2000000000000008E-2</v>
      </c>
      <c r="D92" s="1">
        <f t="shared" si="5"/>
        <v>0.57499999999999996</v>
      </c>
      <c r="E92" s="8">
        <f t="shared" si="6"/>
        <v>8.6794018125000001</v>
      </c>
    </row>
    <row r="93" spans="1:5" x14ac:dyDescent="0.35">
      <c r="A93" s="10" t="s">
        <v>18</v>
      </c>
      <c r="B93" s="6">
        <v>0.79500000000000004</v>
      </c>
      <c r="C93" s="5">
        <v>7.2000000000000008E-2</v>
      </c>
      <c r="D93" s="1">
        <f t="shared" si="5"/>
        <v>0.72300000000000009</v>
      </c>
      <c r="E93" s="8">
        <f t="shared" si="6"/>
        <v>11.401250542900002</v>
      </c>
    </row>
    <row r="94" spans="1:5" x14ac:dyDescent="0.35">
      <c r="A94" s="10" t="s">
        <v>19</v>
      </c>
      <c r="B94" s="6">
        <v>0.35599999999999998</v>
      </c>
      <c r="C94" s="5">
        <v>7.2000000000000008E-2</v>
      </c>
      <c r="D94" s="1">
        <f t="shared" si="5"/>
        <v>0.28399999999999997</v>
      </c>
      <c r="E94" s="8">
        <f t="shared" si="6"/>
        <v>3.9191493455999997</v>
      </c>
    </row>
    <row r="95" spans="1:5" x14ac:dyDescent="0.35">
      <c r="A95" s="10" t="s">
        <v>20</v>
      </c>
      <c r="B95" s="6">
        <v>0.41500000000000004</v>
      </c>
      <c r="C95" s="5">
        <v>7.2000000000000008E-2</v>
      </c>
      <c r="D95" s="1">
        <f t="shared" si="5"/>
        <v>0.34300000000000003</v>
      </c>
      <c r="E95" s="8">
        <f t="shared" si="6"/>
        <v>4.8209096348999996</v>
      </c>
    </row>
    <row r="96" spans="1:5" x14ac:dyDescent="0.35">
      <c r="A96" s="10" t="s">
        <v>61</v>
      </c>
      <c r="B96" s="6">
        <v>0.37</v>
      </c>
      <c r="C96" s="5">
        <v>7.2000000000000008E-2</v>
      </c>
      <c r="D96" s="1">
        <f t="shared" si="5"/>
        <v>0.29799999999999999</v>
      </c>
      <c r="E96" s="8">
        <f t="shared" si="6"/>
        <v>4.1302094003999992</v>
      </c>
    </row>
    <row r="97" spans="1:5" x14ac:dyDescent="0.35">
      <c r="A97" s="10" t="s">
        <v>62</v>
      </c>
      <c r="B97" s="6">
        <v>0.42899999999999999</v>
      </c>
      <c r="C97" s="5">
        <v>7.2000000000000008E-2</v>
      </c>
      <c r="D97" s="1">
        <f t="shared" si="5"/>
        <v>0.35699999999999998</v>
      </c>
      <c r="E97" s="8">
        <f t="shared" si="6"/>
        <v>5.0396186148999993</v>
      </c>
    </row>
    <row r="98" spans="1:5" x14ac:dyDescent="0.35">
      <c r="A98" s="10" t="s">
        <v>63</v>
      </c>
      <c r="B98" s="6">
        <v>0.41799999999999998</v>
      </c>
      <c r="C98" s="5">
        <v>7.2000000000000008E-2</v>
      </c>
      <c r="D98" s="1">
        <f t="shared" si="5"/>
        <v>0.34599999999999997</v>
      </c>
      <c r="E98" s="8">
        <f t="shared" si="6"/>
        <v>4.867623051599999</v>
      </c>
    </row>
    <row r="99" spans="1:5" x14ac:dyDescent="0.35">
      <c r="A99" s="10" t="s">
        <v>65</v>
      </c>
      <c r="B99" s="6">
        <v>0.61299999999999999</v>
      </c>
      <c r="C99" s="5">
        <v>7.2000000000000008E-2</v>
      </c>
      <c r="D99" s="1">
        <f t="shared" si="5"/>
        <v>0.54099999999999993</v>
      </c>
      <c r="E99" s="8">
        <f t="shared" si="6"/>
        <v>8.0827632980999997</v>
      </c>
    </row>
    <row r="100" spans="1:5" x14ac:dyDescent="0.35">
      <c r="A100" s="10" t="s">
        <v>66</v>
      </c>
      <c r="B100" s="6">
        <v>0.45</v>
      </c>
      <c r="C100" s="5">
        <v>7.2000000000000008E-2</v>
      </c>
      <c r="D100" s="1">
        <f t="shared" si="5"/>
        <v>0.378</v>
      </c>
      <c r="E100" s="8">
        <f t="shared" si="6"/>
        <v>5.3710852084000003</v>
      </c>
    </row>
    <row r="101" spans="1:5" x14ac:dyDescent="0.35">
      <c r="A101" s="10" t="s">
        <v>67</v>
      </c>
      <c r="B101" s="6">
        <v>0.41000000000000003</v>
      </c>
      <c r="C101" s="5">
        <v>7.2000000000000008E-2</v>
      </c>
      <c r="D101" s="1">
        <f t="shared" si="5"/>
        <v>0.33800000000000002</v>
      </c>
      <c r="E101" s="8">
        <f t="shared" si="6"/>
        <v>4.7432391444000004</v>
      </c>
    </row>
    <row r="102" spans="1:5" x14ac:dyDescent="0.35">
      <c r="A102" s="10" t="s">
        <v>68</v>
      </c>
      <c r="B102" s="6">
        <v>0.33200000000000002</v>
      </c>
      <c r="C102" s="5">
        <v>7.2000000000000008E-2</v>
      </c>
      <c r="D102" s="1">
        <f t="shared" si="5"/>
        <v>0.26</v>
      </c>
      <c r="E102" s="8">
        <f t="shared" si="6"/>
        <v>3.5615547600000004</v>
      </c>
    </row>
    <row r="103" spans="1:5" x14ac:dyDescent="0.35">
      <c r="A103" s="10" t="s">
        <v>69</v>
      </c>
      <c r="B103" s="6">
        <v>0.43099999999999999</v>
      </c>
      <c r="C103" s="5">
        <v>7.2000000000000008E-2</v>
      </c>
      <c r="D103" s="1">
        <f t="shared" si="5"/>
        <v>0.35899999999999999</v>
      </c>
      <c r="E103" s="8">
        <f t="shared" si="6"/>
        <v>5.0710109180999989</v>
      </c>
    </row>
    <row r="104" spans="1:5" x14ac:dyDescent="0.35">
      <c r="A104" s="10" t="s">
        <v>70</v>
      </c>
      <c r="B104" s="6">
        <v>0.51200000000000001</v>
      </c>
      <c r="C104" s="5">
        <v>7.2000000000000008E-2</v>
      </c>
      <c r="D104" s="1">
        <f t="shared" si="5"/>
        <v>0.44</v>
      </c>
      <c r="E104" s="8">
        <f t="shared" si="6"/>
        <v>6.3735273599999998</v>
      </c>
    </row>
    <row r="105" spans="1:5" x14ac:dyDescent="0.35">
      <c r="A105" s="10" t="s">
        <v>47</v>
      </c>
      <c r="B105" s="6">
        <v>0.53800000000000003</v>
      </c>
      <c r="C105" s="5">
        <v>7.2000000000000008E-2</v>
      </c>
      <c r="D105" s="1">
        <f t="shared" si="5"/>
        <v>0.46600000000000003</v>
      </c>
      <c r="E105" s="8">
        <f t="shared" si="6"/>
        <v>6.8044999955999996</v>
      </c>
    </row>
    <row r="106" spans="1:5" x14ac:dyDescent="0.35">
      <c r="A106" s="10" t="s">
        <v>48</v>
      </c>
      <c r="B106" s="6">
        <v>0.42099999999999999</v>
      </c>
      <c r="C106" s="5">
        <v>7.2000000000000008E-2</v>
      </c>
      <c r="D106" s="1">
        <f t="shared" si="5"/>
        <v>0.34899999999999998</v>
      </c>
      <c r="E106" s="8">
        <f t="shared" si="6"/>
        <v>4.9144198100999992</v>
      </c>
    </row>
    <row r="107" spans="1:5" x14ac:dyDescent="0.35">
      <c r="A107" s="10" t="s">
        <v>49</v>
      </c>
      <c r="B107" s="6">
        <v>0.45900000000000002</v>
      </c>
      <c r="C107" s="5">
        <v>7.2000000000000008E-2</v>
      </c>
      <c r="D107" s="1">
        <f t="shared" si="5"/>
        <v>0.38700000000000001</v>
      </c>
      <c r="E107" s="8">
        <f t="shared" si="6"/>
        <v>5.5143924468999996</v>
      </c>
    </row>
    <row r="108" spans="1:5" x14ac:dyDescent="0.35">
      <c r="A108" s="10" t="s">
        <v>50</v>
      </c>
      <c r="B108" s="6">
        <v>0.45500000000000002</v>
      </c>
      <c r="C108" s="5">
        <v>7.2000000000000008E-2</v>
      </c>
      <c r="D108" s="1">
        <f t="shared" si="5"/>
        <v>0.38300000000000001</v>
      </c>
      <c r="E108" s="8">
        <f t="shared" si="6"/>
        <v>5.4506077388999996</v>
      </c>
    </row>
    <row r="109" spans="1:5" x14ac:dyDescent="0.35">
      <c r="A109" s="10" t="s">
        <v>51</v>
      </c>
      <c r="B109" s="6">
        <v>0.79700000000000004</v>
      </c>
      <c r="C109" s="5">
        <v>7.2000000000000008E-2</v>
      </c>
      <c r="D109" s="1">
        <f t="shared" si="5"/>
        <v>0.72500000000000009</v>
      </c>
      <c r="E109" s="8">
        <f t="shared" si="6"/>
        <v>11.439421312500002</v>
      </c>
    </row>
    <row r="110" spans="1:5" x14ac:dyDescent="0.35">
      <c r="A110" s="10" t="s">
        <v>52</v>
      </c>
      <c r="B110" s="6">
        <v>0.48199999999999998</v>
      </c>
      <c r="C110" s="5">
        <v>7.2000000000000008E-2</v>
      </c>
      <c r="D110" s="1">
        <f t="shared" si="5"/>
        <v>0.41</v>
      </c>
      <c r="E110" s="8">
        <f t="shared" si="6"/>
        <v>5.8840298099999995</v>
      </c>
    </row>
    <row r="111" spans="1:5" x14ac:dyDescent="0.35">
      <c r="A111" s="10" t="s">
        <v>53</v>
      </c>
      <c r="B111" s="6">
        <v>0.373</v>
      </c>
      <c r="C111" s="5">
        <v>7.2000000000000008E-2</v>
      </c>
      <c r="D111" s="1">
        <f t="shared" si="5"/>
        <v>0.30099999999999999</v>
      </c>
      <c r="E111" s="8">
        <f t="shared" si="6"/>
        <v>4.1756726900999999</v>
      </c>
    </row>
    <row r="112" spans="1:5" x14ac:dyDescent="0.35">
      <c r="A112" s="10" t="s">
        <v>54</v>
      </c>
      <c r="B112" s="6">
        <v>0.59699999999999998</v>
      </c>
      <c r="C112" s="5">
        <v>7.2000000000000008E-2</v>
      </c>
      <c r="D112" s="1">
        <f t="shared" si="5"/>
        <v>0.52499999999999991</v>
      </c>
      <c r="E112" s="8">
        <f t="shared" si="6"/>
        <v>7.8056963124999985</v>
      </c>
    </row>
    <row r="113" spans="1:5" x14ac:dyDescent="0.35">
      <c r="A113" s="10" t="s">
        <v>55</v>
      </c>
      <c r="B113" s="6">
        <v>0.39</v>
      </c>
      <c r="C113" s="5">
        <v>7.2000000000000008E-2</v>
      </c>
      <c r="D113" s="1">
        <f t="shared" si="5"/>
        <v>0.318</v>
      </c>
      <c r="E113" s="8">
        <f t="shared" si="6"/>
        <v>4.4348722324000001</v>
      </c>
    </row>
    <row r="114" spans="1:5" x14ac:dyDescent="0.35">
      <c r="A114" s="10" t="s">
        <v>56</v>
      </c>
      <c r="B114" s="6">
        <v>0.73399999999999999</v>
      </c>
      <c r="C114" s="5">
        <v>7.2000000000000008E-2</v>
      </c>
      <c r="D114" s="1">
        <f t="shared" ref="D114:D145" si="7">(B114-C114)</f>
        <v>0.66199999999999992</v>
      </c>
      <c r="E114" s="8">
        <f t="shared" ref="E114:E145" si="8">(4.6301*D114*D114)+(12.381*D114)+(0.0295)</f>
        <v>10.254835544399999</v>
      </c>
    </row>
    <row r="115" spans="1:5" x14ac:dyDescent="0.35">
      <c r="A115" s="10" t="s">
        <v>35</v>
      </c>
      <c r="B115" s="6">
        <v>0.56500000000000006</v>
      </c>
      <c r="C115" s="5">
        <v>7.2000000000000008E-2</v>
      </c>
      <c r="D115" s="1">
        <f t="shared" si="7"/>
        <v>0.49300000000000005</v>
      </c>
      <c r="E115" s="8">
        <f t="shared" si="8"/>
        <v>7.2586741749000003</v>
      </c>
    </row>
    <row r="116" spans="1:5" x14ac:dyDescent="0.35">
      <c r="A116" s="10" t="s">
        <v>36</v>
      </c>
      <c r="B116" s="6">
        <v>0.56200000000000006</v>
      </c>
      <c r="C116" s="5">
        <v>7.2000000000000008E-2</v>
      </c>
      <c r="D116" s="1">
        <f t="shared" si="7"/>
        <v>0.49000000000000005</v>
      </c>
      <c r="E116" s="8">
        <f t="shared" si="8"/>
        <v>7.2078770099999998</v>
      </c>
    </row>
    <row r="117" spans="1:5" x14ac:dyDescent="0.35">
      <c r="A117" s="10" t="s">
        <v>37</v>
      </c>
      <c r="B117" s="6">
        <v>0.46600000000000003</v>
      </c>
      <c r="C117" s="5">
        <v>7.2000000000000008E-2</v>
      </c>
      <c r="D117" s="1">
        <f t="shared" si="7"/>
        <v>0.39400000000000002</v>
      </c>
      <c r="E117" s="8">
        <f t="shared" si="8"/>
        <v>5.6263722035999999</v>
      </c>
    </row>
    <row r="118" spans="1:5" x14ac:dyDescent="0.35">
      <c r="A118" s="10" t="s">
        <v>38</v>
      </c>
      <c r="B118" s="6">
        <v>0.56100000000000005</v>
      </c>
      <c r="C118" s="5">
        <v>7.2000000000000008E-2</v>
      </c>
      <c r="D118" s="1">
        <f t="shared" si="7"/>
        <v>0.48900000000000005</v>
      </c>
      <c r="E118" s="8">
        <f t="shared" si="8"/>
        <v>7.1909631421000002</v>
      </c>
    </row>
    <row r="119" spans="1:5" x14ac:dyDescent="0.35">
      <c r="A119" s="10" t="s">
        <v>39</v>
      </c>
      <c r="B119" s="6">
        <v>0.41400000000000003</v>
      </c>
      <c r="C119" s="5">
        <v>7.2000000000000008E-2</v>
      </c>
      <c r="D119" s="1">
        <f t="shared" si="7"/>
        <v>0.34200000000000003</v>
      </c>
      <c r="E119" s="8">
        <f t="shared" si="8"/>
        <v>4.8053570164000003</v>
      </c>
    </row>
    <row r="120" spans="1:5" x14ac:dyDescent="0.35">
      <c r="A120" s="10" t="s">
        <v>40</v>
      </c>
      <c r="B120" s="6">
        <v>0.44600000000000001</v>
      </c>
      <c r="C120" s="5">
        <v>7.2000000000000008E-2</v>
      </c>
      <c r="D120" s="1">
        <f t="shared" si="7"/>
        <v>0.374</v>
      </c>
      <c r="E120" s="8">
        <f t="shared" si="8"/>
        <v>5.307633867599999</v>
      </c>
    </row>
    <row r="121" spans="1:5" x14ac:dyDescent="0.35">
      <c r="A121" s="10" t="s">
        <v>41</v>
      </c>
      <c r="B121" s="6">
        <v>0.42299999999999999</v>
      </c>
      <c r="C121" s="5">
        <v>7.2000000000000008E-2</v>
      </c>
      <c r="D121" s="1">
        <f t="shared" si="7"/>
        <v>0.35099999999999998</v>
      </c>
      <c r="E121" s="8">
        <f t="shared" si="8"/>
        <v>4.9456639500999993</v>
      </c>
    </row>
    <row r="122" spans="1:5" x14ac:dyDescent="0.35">
      <c r="A122" s="10" t="s">
        <v>42</v>
      </c>
      <c r="B122" s="6">
        <v>0.29699999999999999</v>
      </c>
      <c r="C122" s="5">
        <v>7.2000000000000008E-2</v>
      </c>
      <c r="D122" s="1">
        <f t="shared" si="7"/>
        <v>0.22499999999999998</v>
      </c>
      <c r="E122" s="8">
        <f t="shared" si="8"/>
        <v>3.0496238124999997</v>
      </c>
    </row>
    <row r="123" spans="1:5" x14ac:dyDescent="0.35">
      <c r="A123" s="10" t="s">
        <v>100</v>
      </c>
      <c r="B123" s="6">
        <v>0.46200000000000002</v>
      </c>
      <c r="C123" s="5">
        <v>7.2000000000000008E-2</v>
      </c>
      <c r="D123" s="1">
        <f t="shared" si="7"/>
        <v>0.39</v>
      </c>
      <c r="E123" s="8">
        <f t="shared" si="8"/>
        <v>5.5623282099999996</v>
      </c>
    </row>
    <row r="124" spans="1:5" x14ac:dyDescent="0.35">
      <c r="A124" s="10" t="s">
        <v>101</v>
      </c>
      <c r="B124" s="6">
        <v>0.42599999999999999</v>
      </c>
      <c r="C124" s="5">
        <v>7.2000000000000008E-2</v>
      </c>
      <c r="D124" s="1">
        <f t="shared" si="7"/>
        <v>0.35399999999999998</v>
      </c>
      <c r="E124" s="8">
        <f t="shared" si="8"/>
        <v>4.9925996115999993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G182"/>
  <sheetViews>
    <sheetView workbookViewId="0">
      <selection activeCell="M190" sqref="M190"/>
    </sheetView>
  </sheetViews>
  <sheetFormatPr defaultRowHeight="14.5" x14ac:dyDescent="0.35"/>
  <cols>
    <col min="1" max="1" width="18.90625" customWidth="1"/>
    <col min="2" max="2" width="14.08984375" customWidth="1"/>
    <col min="3" max="4" width="13.453125" customWidth="1"/>
    <col min="5" max="5" width="14" customWidth="1"/>
    <col min="6" max="6" width="13" customWidth="1"/>
    <col min="7" max="7" width="13.90625" customWidth="1"/>
  </cols>
  <sheetData>
    <row r="1" spans="1:7" x14ac:dyDescent="0.35">
      <c r="A1" s="7" t="s">
        <v>107</v>
      </c>
      <c r="B1" s="7" t="s">
        <v>108</v>
      </c>
      <c r="C1" s="7" t="s">
        <v>109</v>
      </c>
      <c r="D1" s="7" t="s">
        <v>110</v>
      </c>
      <c r="E1" s="7" t="s">
        <v>111</v>
      </c>
      <c r="F1" s="7" t="s">
        <v>112</v>
      </c>
      <c r="G1" s="7" t="s">
        <v>113</v>
      </c>
    </row>
    <row r="2" spans="1:7" x14ac:dyDescent="0.35">
      <c r="A2" s="3" t="s">
        <v>103</v>
      </c>
      <c r="B2" s="3"/>
      <c r="C2" s="3"/>
      <c r="D2" s="3"/>
      <c r="E2" s="3"/>
      <c r="F2" s="3"/>
      <c r="G2" s="3"/>
    </row>
    <row r="3" spans="1:7" x14ac:dyDescent="0.35">
      <c r="A3" s="10" t="s">
        <v>14</v>
      </c>
      <c r="B3" s="19">
        <v>20</v>
      </c>
      <c r="C3" s="19">
        <v>55</v>
      </c>
      <c r="D3" s="19">
        <v>2.2999999999999998</v>
      </c>
      <c r="E3" s="19">
        <v>0.1</v>
      </c>
      <c r="F3" s="19">
        <v>4.1500000000000004</v>
      </c>
      <c r="G3" s="19">
        <v>0.84</v>
      </c>
    </row>
    <row r="4" spans="1:7" x14ac:dyDescent="0.35">
      <c r="A4" s="10" t="s">
        <v>14</v>
      </c>
      <c r="B4" s="19">
        <v>30</v>
      </c>
      <c r="C4" s="19">
        <v>57</v>
      </c>
      <c r="D4" s="19">
        <v>3</v>
      </c>
      <c r="E4" s="19">
        <v>1.4</v>
      </c>
      <c r="F4" s="19">
        <v>3.75</v>
      </c>
      <c r="G4" s="19">
        <v>0.66</v>
      </c>
    </row>
    <row r="5" spans="1:7" x14ac:dyDescent="0.35">
      <c r="A5" s="10" t="s">
        <v>14</v>
      </c>
      <c r="B5" s="19">
        <v>21</v>
      </c>
      <c r="C5" s="19">
        <v>65</v>
      </c>
      <c r="D5" s="19">
        <v>3.8</v>
      </c>
      <c r="E5" s="19">
        <v>0.8</v>
      </c>
      <c r="F5" s="19">
        <v>3.33</v>
      </c>
      <c r="G5" s="19">
        <v>0.66</v>
      </c>
    </row>
    <row r="6" spans="1:7" x14ac:dyDescent="0.35">
      <c r="A6" s="10" t="s">
        <v>14</v>
      </c>
      <c r="B6" s="19">
        <v>26</v>
      </c>
      <c r="C6" s="19">
        <v>78</v>
      </c>
      <c r="D6" s="19">
        <v>10.6</v>
      </c>
      <c r="E6" s="19">
        <v>1.2</v>
      </c>
      <c r="F6" s="19">
        <v>3.4</v>
      </c>
      <c r="G6" s="19">
        <v>0.73</v>
      </c>
    </row>
    <row r="7" spans="1:7" x14ac:dyDescent="0.35">
      <c r="A7" s="10" t="s">
        <v>14</v>
      </c>
      <c r="B7" s="19">
        <v>23</v>
      </c>
      <c r="C7" s="19">
        <v>58</v>
      </c>
      <c r="D7" s="19">
        <v>9.6</v>
      </c>
      <c r="E7" s="19">
        <v>0.5</v>
      </c>
      <c r="F7" s="19">
        <v>3.36</v>
      </c>
      <c r="G7" s="19">
        <v>0.68</v>
      </c>
    </row>
    <row r="8" spans="1:7" x14ac:dyDescent="0.35">
      <c r="A8" s="10" t="s">
        <v>14</v>
      </c>
      <c r="B8" s="19">
        <v>56</v>
      </c>
      <c r="C8" s="19">
        <v>71</v>
      </c>
      <c r="D8" s="19">
        <v>8.1999999999999993</v>
      </c>
      <c r="E8" s="19">
        <v>1.2</v>
      </c>
      <c r="F8" s="19">
        <v>3.64</v>
      </c>
      <c r="G8" s="19">
        <v>0.77</v>
      </c>
    </row>
    <row r="9" spans="1:7" x14ac:dyDescent="0.35">
      <c r="A9" s="10" t="s">
        <v>14</v>
      </c>
      <c r="B9" s="19">
        <v>143</v>
      </c>
      <c r="C9" s="19">
        <v>63</v>
      </c>
      <c r="D9" s="19">
        <v>4.7</v>
      </c>
      <c r="E9" s="19">
        <v>0.9</v>
      </c>
      <c r="F9" s="19">
        <v>4.57</v>
      </c>
      <c r="G9" s="19">
        <v>0.94</v>
      </c>
    </row>
    <row r="10" spans="1:7" x14ac:dyDescent="0.35">
      <c r="A10" s="10" t="s">
        <v>14</v>
      </c>
      <c r="B10" s="19">
        <v>151</v>
      </c>
      <c r="C10" s="19">
        <v>68</v>
      </c>
      <c r="D10" s="19">
        <v>10.6</v>
      </c>
      <c r="E10" s="19">
        <v>2.1</v>
      </c>
      <c r="F10" s="19">
        <v>3.69</v>
      </c>
      <c r="G10" s="19">
        <v>0.8</v>
      </c>
    </row>
    <row r="11" spans="1:7" x14ac:dyDescent="0.35">
      <c r="A11" s="10" t="s">
        <v>14</v>
      </c>
      <c r="B11" s="19">
        <v>24</v>
      </c>
      <c r="C11" s="19">
        <v>85</v>
      </c>
      <c r="D11" s="19">
        <v>3.6</v>
      </c>
      <c r="E11" s="19">
        <v>0.2</v>
      </c>
      <c r="F11" s="19">
        <v>3.61</v>
      </c>
      <c r="G11" s="19">
        <v>0.79</v>
      </c>
    </row>
    <row r="12" spans="1:7" x14ac:dyDescent="0.35">
      <c r="A12" s="10" t="s">
        <v>15</v>
      </c>
      <c r="B12" s="19">
        <v>296</v>
      </c>
      <c r="C12" s="19">
        <v>187</v>
      </c>
      <c r="D12" s="19">
        <v>483</v>
      </c>
      <c r="E12" s="19">
        <v>4.5</v>
      </c>
      <c r="F12" s="19">
        <v>3.05</v>
      </c>
      <c r="G12" s="19">
        <v>0.67</v>
      </c>
    </row>
    <row r="13" spans="1:7" x14ac:dyDescent="0.35">
      <c r="A13" s="10" t="s">
        <v>16</v>
      </c>
      <c r="B13" s="19">
        <v>94</v>
      </c>
      <c r="C13" s="19">
        <v>151</v>
      </c>
      <c r="D13" s="19">
        <v>11</v>
      </c>
      <c r="E13" s="19">
        <v>0.4</v>
      </c>
      <c r="F13" s="19">
        <v>3.89</v>
      </c>
      <c r="G13" s="19">
        <v>0.88</v>
      </c>
    </row>
    <row r="14" spans="1:7" x14ac:dyDescent="0.35">
      <c r="A14" s="10" t="s">
        <v>17</v>
      </c>
      <c r="B14" s="19">
        <v>24</v>
      </c>
      <c r="C14" s="19">
        <v>126</v>
      </c>
      <c r="D14" s="19">
        <v>11.6</v>
      </c>
      <c r="E14" s="19">
        <v>0.9</v>
      </c>
      <c r="F14" s="19">
        <v>3.8</v>
      </c>
      <c r="G14" s="19">
        <v>0.72</v>
      </c>
    </row>
    <row r="15" spans="1:7" x14ac:dyDescent="0.35">
      <c r="A15" s="10" t="s">
        <v>18</v>
      </c>
      <c r="B15" s="19">
        <v>14</v>
      </c>
      <c r="C15" s="19">
        <v>96</v>
      </c>
      <c r="D15" s="19">
        <v>30</v>
      </c>
      <c r="E15" s="19">
        <v>13</v>
      </c>
      <c r="F15" s="19">
        <v>4.24</v>
      </c>
      <c r="G15" s="19">
        <v>0.85</v>
      </c>
    </row>
    <row r="16" spans="1:7" x14ac:dyDescent="0.35">
      <c r="A16" s="10" t="s">
        <v>19</v>
      </c>
      <c r="B16" s="19">
        <v>20</v>
      </c>
      <c r="C16" s="19">
        <v>126</v>
      </c>
      <c r="D16" s="19">
        <v>13.6</v>
      </c>
      <c r="E16" s="19">
        <v>9.1999999999999993</v>
      </c>
      <c r="F16" s="19">
        <v>3.4</v>
      </c>
      <c r="G16" s="19">
        <v>0.95</v>
      </c>
    </row>
    <row r="17" spans="1:7" x14ac:dyDescent="0.35">
      <c r="A17" s="10" t="s">
        <v>20</v>
      </c>
      <c r="B17" s="19">
        <v>28</v>
      </c>
      <c r="C17" s="19">
        <v>102</v>
      </c>
      <c r="D17" s="19">
        <v>21.3</v>
      </c>
      <c r="E17" s="19">
        <v>17</v>
      </c>
      <c r="F17" s="19">
        <v>3.41</v>
      </c>
      <c r="G17" s="19">
        <v>0.66</v>
      </c>
    </row>
    <row r="18" spans="1:7" x14ac:dyDescent="0.35">
      <c r="A18" s="10" t="s">
        <v>21</v>
      </c>
      <c r="B18" s="19">
        <v>113</v>
      </c>
      <c r="C18" s="19">
        <v>116</v>
      </c>
      <c r="D18" s="19">
        <v>58</v>
      </c>
      <c r="E18" s="19">
        <v>14.1</v>
      </c>
      <c r="F18" s="19">
        <v>4.87</v>
      </c>
      <c r="G18" s="19">
        <v>1.88</v>
      </c>
    </row>
    <row r="19" spans="1:7" x14ac:dyDescent="0.35">
      <c r="A19" s="10" t="s">
        <v>22</v>
      </c>
      <c r="B19" s="19">
        <v>21</v>
      </c>
      <c r="C19" s="19">
        <v>106</v>
      </c>
      <c r="D19" s="19">
        <v>8.3000000000000007</v>
      </c>
      <c r="E19" s="19">
        <v>1.9</v>
      </c>
      <c r="F19" s="19">
        <v>2.2400000000000002</v>
      </c>
      <c r="G19" s="19">
        <v>0.5</v>
      </c>
    </row>
    <row r="20" spans="1:7" x14ac:dyDescent="0.35">
      <c r="A20" s="10" t="s">
        <v>23</v>
      </c>
      <c r="B20" s="19">
        <v>22</v>
      </c>
      <c r="C20" s="19">
        <v>131</v>
      </c>
      <c r="D20" s="19">
        <v>5.6</v>
      </c>
      <c r="E20" s="19">
        <v>0.5</v>
      </c>
      <c r="F20" s="19">
        <v>2.98</v>
      </c>
      <c r="G20" s="19">
        <v>0.66</v>
      </c>
    </row>
    <row r="21" spans="1:7" x14ac:dyDescent="0.35">
      <c r="A21" s="10" t="s">
        <v>24</v>
      </c>
      <c r="B21" s="19">
        <v>20</v>
      </c>
      <c r="C21" s="19">
        <v>113</v>
      </c>
      <c r="D21" s="19">
        <v>4.7</v>
      </c>
      <c r="E21" s="19">
        <v>1.9</v>
      </c>
      <c r="F21" s="19">
        <v>2.1</v>
      </c>
      <c r="G21" s="19">
        <v>0.45</v>
      </c>
    </row>
    <row r="22" spans="1:7" x14ac:dyDescent="0.35">
      <c r="A22" s="10" t="s">
        <v>60</v>
      </c>
      <c r="B22" s="19">
        <v>16</v>
      </c>
      <c r="C22" s="19">
        <v>119</v>
      </c>
      <c r="D22" s="19">
        <v>3.7</v>
      </c>
      <c r="E22" s="19">
        <v>1.8</v>
      </c>
      <c r="F22" s="19">
        <v>3.08</v>
      </c>
      <c r="G22" s="19">
        <v>0.7</v>
      </c>
    </row>
    <row r="23" spans="1:7" x14ac:dyDescent="0.35">
      <c r="A23" s="10" t="s">
        <v>25</v>
      </c>
      <c r="B23" s="19">
        <v>20</v>
      </c>
      <c r="C23" s="19">
        <v>88</v>
      </c>
      <c r="D23" s="19">
        <v>3.8</v>
      </c>
      <c r="E23" s="19">
        <v>2.9</v>
      </c>
      <c r="F23" s="19">
        <v>2.5299999999999998</v>
      </c>
      <c r="G23" s="19">
        <v>0.64</v>
      </c>
    </row>
    <row r="24" spans="1:7" x14ac:dyDescent="0.35">
      <c r="A24" s="10" t="s">
        <v>26</v>
      </c>
      <c r="B24" s="19">
        <v>50</v>
      </c>
      <c r="C24" s="19">
        <v>101</v>
      </c>
      <c r="D24" s="19">
        <v>26.1</v>
      </c>
      <c r="E24" s="19">
        <v>1.8</v>
      </c>
      <c r="F24" s="19">
        <v>4.05</v>
      </c>
      <c r="G24" s="19">
        <v>0.88</v>
      </c>
    </row>
    <row r="25" spans="1:7" x14ac:dyDescent="0.35">
      <c r="A25" s="10" t="s">
        <v>27</v>
      </c>
      <c r="B25" s="19">
        <v>27</v>
      </c>
      <c r="C25" s="19">
        <v>115</v>
      </c>
      <c r="D25" s="19">
        <v>182</v>
      </c>
      <c r="E25" s="19">
        <v>2.1</v>
      </c>
      <c r="F25" s="19">
        <v>3.18</v>
      </c>
      <c r="G25" s="19">
        <v>0.65</v>
      </c>
    </row>
    <row r="26" spans="1:7" x14ac:dyDescent="0.35">
      <c r="A26" s="10" t="s">
        <v>28</v>
      </c>
      <c r="B26" s="19">
        <v>265</v>
      </c>
      <c r="C26" s="19">
        <v>159</v>
      </c>
      <c r="D26" s="19">
        <v>231</v>
      </c>
      <c r="E26" s="19">
        <v>0.9</v>
      </c>
      <c r="F26" s="19">
        <v>3.41</v>
      </c>
      <c r="G26" s="19">
        <v>0.78</v>
      </c>
    </row>
    <row r="27" spans="1:7" x14ac:dyDescent="0.35">
      <c r="A27" s="10" t="s">
        <v>29</v>
      </c>
      <c r="B27" s="19">
        <v>77</v>
      </c>
      <c r="C27" s="19">
        <v>80</v>
      </c>
      <c r="D27" s="19">
        <v>5</v>
      </c>
      <c r="E27" s="19">
        <v>1.1000000000000001</v>
      </c>
      <c r="F27" s="19">
        <v>4.07</v>
      </c>
      <c r="G27" s="19">
        <v>0.93</v>
      </c>
    </row>
    <row r="28" spans="1:7" x14ac:dyDescent="0.35">
      <c r="A28" s="10" t="s">
        <v>30</v>
      </c>
      <c r="B28" s="19">
        <v>479</v>
      </c>
      <c r="C28" s="19">
        <v>85</v>
      </c>
      <c r="D28" s="19">
        <v>18.2</v>
      </c>
      <c r="E28" s="19">
        <v>4.0999999999999996</v>
      </c>
      <c r="F28" s="19">
        <v>5.25</v>
      </c>
      <c r="G28" s="19">
        <v>1.08</v>
      </c>
    </row>
    <row r="29" spans="1:7" x14ac:dyDescent="0.35">
      <c r="A29" s="10" t="s">
        <v>31</v>
      </c>
      <c r="B29" s="19">
        <v>742</v>
      </c>
      <c r="C29" s="19">
        <v>170</v>
      </c>
      <c r="D29" s="19">
        <v>32.799999999999997</v>
      </c>
      <c r="E29" s="19">
        <v>6.5</v>
      </c>
      <c r="F29" s="19">
        <v>3.99</v>
      </c>
      <c r="G29" s="19">
        <v>1</v>
      </c>
    </row>
    <row r="30" spans="1:7" x14ac:dyDescent="0.35">
      <c r="A30" s="10" t="s">
        <v>32</v>
      </c>
      <c r="B30" s="19">
        <v>353</v>
      </c>
      <c r="C30" s="19">
        <v>101</v>
      </c>
      <c r="D30" s="19">
        <v>42.2</v>
      </c>
      <c r="E30" s="19">
        <v>3.7</v>
      </c>
      <c r="F30" s="19">
        <v>3.97</v>
      </c>
      <c r="G30" s="19">
        <v>0.95</v>
      </c>
    </row>
    <row r="31" spans="1:7" x14ac:dyDescent="0.35">
      <c r="A31" s="10" t="s">
        <v>33</v>
      </c>
      <c r="B31" s="19">
        <v>210</v>
      </c>
      <c r="C31" s="19">
        <v>81</v>
      </c>
      <c r="D31" s="19">
        <v>16.5</v>
      </c>
      <c r="E31" s="19">
        <v>1.1000000000000001</v>
      </c>
      <c r="F31" s="19">
        <v>4.16</v>
      </c>
      <c r="G31" s="19">
        <v>0.86</v>
      </c>
    </row>
    <row r="32" spans="1:7" x14ac:dyDescent="0.35">
      <c r="A32" s="10" t="s">
        <v>34</v>
      </c>
      <c r="B32" s="19">
        <v>109</v>
      </c>
      <c r="C32" s="19">
        <v>74</v>
      </c>
      <c r="D32" s="19">
        <v>8.3000000000000007</v>
      </c>
      <c r="E32" s="19">
        <v>0.7</v>
      </c>
      <c r="F32" s="19">
        <v>3.48</v>
      </c>
      <c r="G32" s="19">
        <v>0.8</v>
      </c>
    </row>
    <row r="33" spans="1:7" x14ac:dyDescent="0.35">
      <c r="A33" s="10" t="s">
        <v>35</v>
      </c>
      <c r="B33" s="19">
        <v>35</v>
      </c>
      <c r="C33" s="19">
        <v>107</v>
      </c>
      <c r="D33" s="19">
        <v>161</v>
      </c>
      <c r="E33" s="19">
        <v>0.7</v>
      </c>
      <c r="F33" s="19">
        <v>3.08</v>
      </c>
      <c r="G33" s="19">
        <v>0.69</v>
      </c>
    </row>
    <row r="34" spans="1:7" x14ac:dyDescent="0.35">
      <c r="A34" s="10" t="s">
        <v>36</v>
      </c>
      <c r="B34" s="19">
        <v>949</v>
      </c>
      <c r="C34" s="19">
        <v>214</v>
      </c>
      <c r="D34" s="19">
        <v>19</v>
      </c>
      <c r="E34" s="19">
        <v>6</v>
      </c>
      <c r="F34" s="19">
        <v>6.73</v>
      </c>
      <c r="G34" s="19">
        <v>1.62</v>
      </c>
    </row>
    <row r="35" spans="1:7" x14ac:dyDescent="0.35">
      <c r="A35" s="10" t="s">
        <v>37</v>
      </c>
      <c r="B35" s="19">
        <v>411</v>
      </c>
      <c r="C35" s="19">
        <v>185</v>
      </c>
      <c r="D35" s="19">
        <v>20.7</v>
      </c>
      <c r="E35" s="19">
        <v>10.4</v>
      </c>
      <c r="F35" s="19">
        <v>7.25</v>
      </c>
      <c r="G35" s="19">
        <v>1.91</v>
      </c>
    </row>
    <row r="36" spans="1:7" x14ac:dyDescent="0.35">
      <c r="A36" s="10" t="s">
        <v>38</v>
      </c>
      <c r="B36" s="19">
        <v>823</v>
      </c>
      <c r="C36" s="19">
        <v>171</v>
      </c>
      <c r="D36" s="19">
        <v>48.7</v>
      </c>
      <c r="E36" s="19">
        <v>1.5</v>
      </c>
      <c r="F36" s="19">
        <v>5.19</v>
      </c>
      <c r="G36" s="19">
        <v>1.19</v>
      </c>
    </row>
    <row r="37" spans="1:7" x14ac:dyDescent="0.35">
      <c r="A37" s="10" t="s">
        <v>39</v>
      </c>
      <c r="B37" s="19">
        <v>496</v>
      </c>
      <c r="C37" s="19">
        <v>197</v>
      </c>
      <c r="D37" s="19">
        <v>16.600000000000001</v>
      </c>
      <c r="E37" s="19">
        <v>3.2</v>
      </c>
      <c r="F37" s="19">
        <v>5.83</v>
      </c>
      <c r="G37" s="19">
        <v>1.28</v>
      </c>
    </row>
    <row r="38" spans="1:7" x14ac:dyDescent="0.35">
      <c r="A38" s="10" t="s">
        <v>40</v>
      </c>
      <c r="B38" s="19">
        <v>239</v>
      </c>
      <c r="C38" s="19">
        <v>224</v>
      </c>
      <c r="D38" s="19">
        <v>26.2</v>
      </c>
      <c r="E38" s="19">
        <v>0.6</v>
      </c>
      <c r="F38" s="19">
        <v>5.63</v>
      </c>
      <c r="G38" s="19">
        <v>1.1399999999999999</v>
      </c>
    </row>
    <row r="39" spans="1:7" x14ac:dyDescent="0.35">
      <c r="A39" s="10" t="s">
        <v>41</v>
      </c>
      <c r="B39" s="19">
        <v>493</v>
      </c>
      <c r="C39" s="19">
        <v>250</v>
      </c>
      <c r="D39" s="19">
        <v>768</v>
      </c>
      <c r="E39" s="19">
        <v>37.200000000000003</v>
      </c>
      <c r="F39" s="19">
        <v>11.38</v>
      </c>
      <c r="G39" s="19">
        <v>3.29</v>
      </c>
    </row>
    <row r="40" spans="1:7" x14ac:dyDescent="0.35">
      <c r="A40" s="10" t="s">
        <v>42</v>
      </c>
      <c r="B40" s="19">
        <v>417</v>
      </c>
      <c r="C40" s="19">
        <v>161</v>
      </c>
      <c r="D40" s="19">
        <v>15.2</v>
      </c>
      <c r="E40" s="19">
        <v>13.6</v>
      </c>
      <c r="F40" s="19">
        <v>6.65</v>
      </c>
      <c r="G40" s="19">
        <v>1.52</v>
      </c>
    </row>
    <row r="41" spans="1:7" x14ac:dyDescent="0.35">
      <c r="A41" s="10" t="s">
        <v>43</v>
      </c>
      <c r="B41" s="19">
        <v>909</v>
      </c>
      <c r="C41" s="19">
        <v>239</v>
      </c>
      <c r="D41" s="19">
        <v>61.5</v>
      </c>
      <c r="E41" s="19">
        <v>63.4</v>
      </c>
      <c r="F41" s="19">
        <v>7.46</v>
      </c>
      <c r="G41" s="19">
        <v>2.02</v>
      </c>
    </row>
    <row r="42" spans="1:7" x14ac:dyDescent="0.35">
      <c r="A42" s="10" t="s">
        <v>43</v>
      </c>
      <c r="B42" s="19">
        <v>303</v>
      </c>
      <c r="C42" s="19">
        <v>146</v>
      </c>
      <c r="D42" s="19">
        <v>20.100000000000001</v>
      </c>
      <c r="E42" s="19">
        <v>0.9</v>
      </c>
      <c r="F42" s="19">
        <v>4.17</v>
      </c>
      <c r="G42" s="19">
        <v>1</v>
      </c>
    </row>
    <row r="43" spans="1:7" x14ac:dyDescent="0.35">
      <c r="A43" s="10" t="s">
        <v>43</v>
      </c>
      <c r="B43" s="19">
        <v>125</v>
      </c>
      <c r="C43" s="19">
        <v>74</v>
      </c>
      <c r="D43" s="19">
        <v>5.9</v>
      </c>
      <c r="E43" s="19">
        <v>1.2</v>
      </c>
      <c r="F43" s="19">
        <v>4.6500000000000004</v>
      </c>
      <c r="G43" s="19">
        <v>0.97</v>
      </c>
    </row>
    <row r="44" spans="1:7" x14ac:dyDescent="0.35">
      <c r="A44" s="10" t="s">
        <v>43</v>
      </c>
      <c r="B44" s="19">
        <v>253</v>
      </c>
      <c r="C44" s="19">
        <v>113</v>
      </c>
      <c r="D44" s="19">
        <v>11.1</v>
      </c>
      <c r="E44" s="19">
        <v>0.3</v>
      </c>
      <c r="F44" s="19">
        <v>3.84</v>
      </c>
      <c r="G44" s="19">
        <v>0.85</v>
      </c>
    </row>
    <row r="45" spans="1:7" x14ac:dyDescent="0.35">
      <c r="A45" s="10" t="s">
        <v>43</v>
      </c>
      <c r="B45" s="19">
        <v>558</v>
      </c>
      <c r="C45" s="19">
        <v>111</v>
      </c>
      <c r="D45" s="19">
        <v>13.5</v>
      </c>
      <c r="E45" s="19">
        <v>1.8</v>
      </c>
      <c r="F45" s="19">
        <v>4.6500000000000004</v>
      </c>
      <c r="G45" s="19">
        <v>1.07</v>
      </c>
    </row>
    <row r="46" spans="1:7" x14ac:dyDescent="0.35">
      <c r="A46" s="10" t="s">
        <v>43</v>
      </c>
      <c r="B46" s="19">
        <v>94</v>
      </c>
      <c r="C46" s="19">
        <v>121</v>
      </c>
      <c r="D46" s="19">
        <v>7.5</v>
      </c>
      <c r="E46" s="19">
        <v>0.9</v>
      </c>
      <c r="F46" s="19">
        <v>3.74</v>
      </c>
      <c r="G46" s="19">
        <v>0.86</v>
      </c>
    </row>
    <row r="47" spans="1:7" x14ac:dyDescent="0.35">
      <c r="A47" s="10" t="s">
        <v>43</v>
      </c>
      <c r="B47" s="19">
        <v>499</v>
      </c>
      <c r="C47" s="19">
        <v>130</v>
      </c>
      <c r="D47" s="19">
        <v>14.5</v>
      </c>
      <c r="E47" s="19">
        <v>0.3</v>
      </c>
      <c r="F47" s="19">
        <v>4.03</v>
      </c>
      <c r="G47" s="19">
        <v>0.96</v>
      </c>
    </row>
    <row r="48" spans="1:7" x14ac:dyDescent="0.35">
      <c r="A48" s="10" t="s">
        <v>43</v>
      </c>
      <c r="B48" s="19">
        <v>326</v>
      </c>
      <c r="C48" s="19">
        <v>96</v>
      </c>
      <c r="D48" s="19">
        <v>12.7</v>
      </c>
      <c r="E48" s="19">
        <v>10.3</v>
      </c>
      <c r="F48" s="19">
        <v>5.03</v>
      </c>
      <c r="G48" s="19">
        <v>1.06</v>
      </c>
    </row>
    <row r="49" spans="1:7" x14ac:dyDescent="0.35">
      <c r="A49" s="10" t="s">
        <v>43</v>
      </c>
      <c r="B49" s="19">
        <v>181</v>
      </c>
      <c r="C49" s="19">
        <v>82</v>
      </c>
      <c r="D49" s="19">
        <v>6.3</v>
      </c>
      <c r="E49" s="19">
        <v>0.8</v>
      </c>
      <c r="F49" s="19">
        <v>5.24</v>
      </c>
      <c r="G49" s="19">
        <v>1.0900000000000001</v>
      </c>
    </row>
    <row r="50" spans="1:7" x14ac:dyDescent="0.35">
      <c r="A50" s="10" t="s">
        <v>43</v>
      </c>
      <c r="B50" s="19">
        <v>147</v>
      </c>
      <c r="C50" s="19">
        <v>123</v>
      </c>
      <c r="D50" s="19">
        <v>9.6</v>
      </c>
      <c r="E50" s="19">
        <v>1.7</v>
      </c>
      <c r="F50" s="19">
        <v>4.92</v>
      </c>
      <c r="G50" s="19">
        <v>1.05</v>
      </c>
    </row>
    <row r="51" spans="1:7" x14ac:dyDescent="0.35">
      <c r="A51" s="10" t="s">
        <v>44</v>
      </c>
      <c r="B51" s="19">
        <v>103</v>
      </c>
      <c r="C51" s="19">
        <v>102</v>
      </c>
      <c r="D51" s="19">
        <v>7.5</v>
      </c>
      <c r="E51" s="19">
        <v>1.1000000000000001</v>
      </c>
      <c r="F51" s="19">
        <v>4.4000000000000004</v>
      </c>
      <c r="G51" s="19">
        <v>1.05</v>
      </c>
    </row>
    <row r="52" spans="1:7" x14ac:dyDescent="0.35">
      <c r="A52" s="10" t="s">
        <v>44</v>
      </c>
      <c r="B52" s="19">
        <v>171</v>
      </c>
      <c r="C52" s="19">
        <v>112</v>
      </c>
      <c r="D52" s="19">
        <v>9</v>
      </c>
      <c r="E52" s="19">
        <v>1</v>
      </c>
      <c r="F52" s="19">
        <v>5.28</v>
      </c>
      <c r="G52" s="19">
        <v>1.24</v>
      </c>
    </row>
    <row r="53" spans="1:7" x14ac:dyDescent="0.35">
      <c r="A53" s="10" t="s">
        <v>44</v>
      </c>
      <c r="B53" s="19">
        <v>141</v>
      </c>
      <c r="C53" s="19">
        <v>118</v>
      </c>
      <c r="D53" s="19">
        <v>3.2</v>
      </c>
      <c r="E53" s="19">
        <v>1.5</v>
      </c>
      <c r="F53" s="19">
        <v>5.05</v>
      </c>
      <c r="G53" s="19">
        <v>1.1100000000000001</v>
      </c>
    </row>
    <row r="54" spans="1:7" x14ac:dyDescent="0.35">
      <c r="A54" s="10" t="s">
        <v>44</v>
      </c>
      <c r="B54" s="19">
        <v>24</v>
      </c>
      <c r="C54" s="19">
        <v>99</v>
      </c>
      <c r="D54" s="19">
        <v>123.2</v>
      </c>
      <c r="E54" s="19">
        <v>109</v>
      </c>
      <c r="F54" s="19">
        <v>6.33</v>
      </c>
      <c r="G54" s="19">
        <v>1.31</v>
      </c>
    </row>
    <row r="55" spans="1:7" x14ac:dyDescent="0.35">
      <c r="A55" s="10" t="s">
        <v>44</v>
      </c>
      <c r="B55" s="19">
        <v>134</v>
      </c>
      <c r="C55" s="19">
        <v>134</v>
      </c>
      <c r="D55" s="19">
        <v>27.9</v>
      </c>
      <c r="E55" s="19">
        <v>14.9</v>
      </c>
      <c r="F55" s="19">
        <v>6.34</v>
      </c>
      <c r="G55" s="19">
        <v>1.38</v>
      </c>
    </row>
    <row r="56" spans="1:7" x14ac:dyDescent="0.35">
      <c r="A56" s="10" t="s">
        <v>44</v>
      </c>
      <c r="B56" s="19">
        <v>405</v>
      </c>
      <c r="C56" s="19">
        <v>137</v>
      </c>
      <c r="D56" s="19">
        <v>47.3</v>
      </c>
      <c r="E56" s="19">
        <v>37.9</v>
      </c>
      <c r="F56" s="19">
        <v>7.08</v>
      </c>
      <c r="G56" s="19">
        <v>1.99</v>
      </c>
    </row>
    <row r="57" spans="1:7" x14ac:dyDescent="0.35">
      <c r="A57" s="10" t="s">
        <v>45</v>
      </c>
      <c r="B57" s="19">
        <v>250</v>
      </c>
      <c r="C57" s="19">
        <v>121</v>
      </c>
      <c r="D57" s="19">
        <v>33.200000000000003</v>
      </c>
      <c r="E57" s="19">
        <v>23</v>
      </c>
      <c r="F57" s="19">
        <v>5.74</v>
      </c>
      <c r="G57" s="19">
        <v>1.53</v>
      </c>
    </row>
    <row r="58" spans="1:7" x14ac:dyDescent="0.35">
      <c r="A58" s="10" t="s">
        <v>46</v>
      </c>
      <c r="B58" s="19">
        <v>74</v>
      </c>
      <c r="C58" s="19">
        <v>163</v>
      </c>
      <c r="D58" s="19">
        <v>10.3</v>
      </c>
      <c r="E58" s="19">
        <v>3.3</v>
      </c>
      <c r="F58" s="19">
        <v>4.28</v>
      </c>
      <c r="G58" s="19">
        <v>1.05</v>
      </c>
    </row>
    <row r="59" spans="1:7" x14ac:dyDescent="0.35">
      <c r="A59" s="10" t="s">
        <v>46</v>
      </c>
      <c r="B59" s="19">
        <v>17</v>
      </c>
      <c r="C59" s="19">
        <v>207</v>
      </c>
      <c r="D59" s="19">
        <v>6.8</v>
      </c>
      <c r="E59" s="19">
        <v>2.2999999999999998</v>
      </c>
      <c r="F59" s="19">
        <v>4.26</v>
      </c>
      <c r="G59" s="19">
        <v>0.9</v>
      </c>
    </row>
    <row r="60" spans="1:7" x14ac:dyDescent="0.35">
      <c r="A60" s="10" t="s">
        <v>47</v>
      </c>
      <c r="B60" s="19">
        <v>15</v>
      </c>
      <c r="C60" s="19">
        <v>232</v>
      </c>
      <c r="D60" s="19">
        <v>4.7</v>
      </c>
      <c r="E60" s="19">
        <v>0.2</v>
      </c>
      <c r="F60" s="19">
        <v>3.66</v>
      </c>
      <c r="G60" s="19">
        <v>0.85</v>
      </c>
    </row>
    <row r="61" spans="1:7" x14ac:dyDescent="0.35">
      <c r="A61" s="10" t="s">
        <v>48</v>
      </c>
      <c r="B61" s="19">
        <v>903</v>
      </c>
      <c r="C61" s="19">
        <v>205</v>
      </c>
      <c r="D61" s="19">
        <v>31.3</v>
      </c>
      <c r="E61" s="19">
        <v>2</v>
      </c>
      <c r="F61" s="19">
        <v>5.84</v>
      </c>
      <c r="G61" s="19">
        <v>1.46</v>
      </c>
    </row>
    <row r="62" spans="1:7" x14ac:dyDescent="0.35">
      <c r="A62" s="10" t="s">
        <v>49</v>
      </c>
      <c r="B62" s="19">
        <v>948</v>
      </c>
      <c r="C62" s="19">
        <v>249</v>
      </c>
      <c r="D62" s="19">
        <v>76.3</v>
      </c>
      <c r="E62" s="19">
        <v>9</v>
      </c>
      <c r="F62" s="19">
        <v>6.62</v>
      </c>
      <c r="G62" s="19">
        <v>1.51</v>
      </c>
    </row>
    <row r="63" spans="1:7" x14ac:dyDescent="0.35">
      <c r="A63" s="10" t="s">
        <v>50</v>
      </c>
      <c r="B63" s="19">
        <v>771</v>
      </c>
      <c r="C63" s="19">
        <v>188</v>
      </c>
      <c r="D63" s="19">
        <v>18</v>
      </c>
      <c r="E63" s="19">
        <v>0.8</v>
      </c>
      <c r="F63" s="19">
        <v>5.43</v>
      </c>
      <c r="G63" s="19">
        <v>1.39</v>
      </c>
    </row>
    <row r="64" spans="1:7" x14ac:dyDescent="0.35">
      <c r="A64" s="10" t="s">
        <v>51</v>
      </c>
      <c r="B64" s="19">
        <v>220</v>
      </c>
      <c r="C64" s="19">
        <v>235</v>
      </c>
      <c r="D64" s="19">
        <v>20.100000000000001</v>
      </c>
      <c r="E64" s="19">
        <v>1.6</v>
      </c>
      <c r="F64" s="19">
        <v>5.26</v>
      </c>
      <c r="G64" s="19">
        <v>1.44</v>
      </c>
    </row>
    <row r="65" spans="1:7" x14ac:dyDescent="0.35">
      <c r="A65" s="10" t="s">
        <v>52</v>
      </c>
      <c r="B65" s="19">
        <v>643</v>
      </c>
      <c r="C65" s="19">
        <v>201</v>
      </c>
      <c r="D65" s="19">
        <v>24.6</v>
      </c>
      <c r="E65" s="19">
        <v>4.9000000000000004</v>
      </c>
      <c r="F65" s="19">
        <v>5.74</v>
      </c>
      <c r="G65" s="19">
        <v>1.59</v>
      </c>
    </row>
    <row r="66" spans="1:7" x14ac:dyDescent="0.35">
      <c r="A66" s="10" t="s">
        <v>53</v>
      </c>
      <c r="B66" s="19">
        <v>199</v>
      </c>
      <c r="C66" s="19">
        <v>172</v>
      </c>
      <c r="D66" s="19">
        <v>8</v>
      </c>
      <c r="E66" s="19">
        <v>9.8000000000000007</v>
      </c>
      <c r="F66" s="19">
        <v>5.81</v>
      </c>
      <c r="G66" s="19">
        <v>1.73</v>
      </c>
    </row>
    <row r="67" spans="1:7" x14ac:dyDescent="0.35">
      <c r="A67" s="10" t="s">
        <v>54</v>
      </c>
      <c r="B67" s="19">
        <v>544</v>
      </c>
      <c r="C67" s="19">
        <v>186</v>
      </c>
      <c r="D67" s="19">
        <v>34.299999999999997</v>
      </c>
      <c r="E67" s="19">
        <v>0.6</v>
      </c>
      <c r="F67" s="19">
        <v>5.54</v>
      </c>
      <c r="G67" s="19">
        <v>1.35</v>
      </c>
    </row>
    <row r="68" spans="1:7" x14ac:dyDescent="0.35">
      <c r="A68" s="10" t="s">
        <v>55</v>
      </c>
      <c r="B68" s="19">
        <v>17</v>
      </c>
      <c r="C68" s="19">
        <v>128</v>
      </c>
      <c r="D68" s="19">
        <v>7.2</v>
      </c>
      <c r="E68" s="19">
        <v>0.3</v>
      </c>
      <c r="F68" s="19">
        <v>2.4</v>
      </c>
      <c r="G68" s="19">
        <v>0.49</v>
      </c>
    </row>
    <row r="69" spans="1:7" x14ac:dyDescent="0.35">
      <c r="A69" s="10" t="s">
        <v>56</v>
      </c>
      <c r="B69" s="19">
        <v>30</v>
      </c>
      <c r="C69" s="19">
        <v>112</v>
      </c>
      <c r="D69" s="19">
        <v>2.4</v>
      </c>
      <c r="E69" s="19">
        <v>3.1</v>
      </c>
      <c r="F69" s="19">
        <v>2.98</v>
      </c>
      <c r="G69" s="19">
        <v>0.56999999999999995</v>
      </c>
    </row>
    <row r="70" spans="1:7" x14ac:dyDescent="0.35">
      <c r="A70" s="10" t="s">
        <v>15</v>
      </c>
      <c r="B70" s="19">
        <v>32</v>
      </c>
      <c r="C70" s="19">
        <v>105</v>
      </c>
      <c r="D70" s="19">
        <v>2.7</v>
      </c>
      <c r="E70" s="19">
        <v>1.7</v>
      </c>
      <c r="F70" s="19">
        <v>2.99</v>
      </c>
      <c r="G70" s="19">
        <v>0.73</v>
      </c>
    </row>
    <row r="71" spans="1:7" x14ac:dyDescent="0.35">
      <c r="A71" s="10" t="s">
        <v>16</v>
      </c>
      <c r="B71" s="19">
        <v>34</v>
      </c>
      <c r="C71" s="19">
        <v>134</v>
      </c>
      <c r="D71" s="19">
        <v>0.5</v>
      </c>
      <c r="E71" s="19">
        <v>13.5</v>
      </c>
      <c r="F71" s="19">
        <v>4.32</v>
      </c>
      <c r="G71" s="19">
        <v>1.56</v>
      </c>
    </row>
    <row r="72" spans="1:7" x14ac:dyDescent="0.35">
      <c r="A72" s="10" t="s">
        <v>17</v>
      </c>
      <c r="B72" s="19">
        <v>33</v>
      </c>
      <c r="C72" s="19">
        <v>136</v>
      </c>
      <c r="D72" s="19">
        <v>8.6</v>
      </c>
      <c r="E72" s="19">
        <v>2</v>
      </c>
      <c r="F72" s="19">
        <v>3.49</v>
      </c>
      <c r="G72" s="19">
        <v>0.71</v>
      </c>
    </row>
    <row r="73" spans="1:7" x14ac:dyDescent="0.35">
      <c r="A73" s="10" t="s">
        <v>18</v>
      </c>
      <c r="B73" s="19">
        <v>21</v>
      </c>
      <c r="C73" s="19">
        <v>86</v>
      </c>
      <c r="D73" s="19">
        <v>3.5</v>
      </c>
      <c r="E73" s="19">
        <v>1</v>
      </c>
      <c r="F73" s="19">
        <v>1.25</v>
      </c>
      <c r="G73" s="19">
        <v>0.26</v>
      </c>
    </row>
    <row r="74" spans="1:7" x14ac:dyDescent="0.35">
      <c r="A74" s="10" t="s">
        <v>19</v>
      </c>
      <c r="B74" s="19">
        <v>22</v>
      </c>
      <c r="C74" s="19">
        <v>137</v>
      </c>
      <c r="D74" s="19">
        <v>7.7</v>
      </c>
      <c r="E74" s="19">
        <v>0.6</v>
      </c>
      <c r="F74" s="19">
        <v>2.65</v>
      </c>
      <c r="G74" s="19">
        <v>0.59</v>
      </c>
    </row>
    <row r="75" spans="1:7" x14ac:dyDescent="0.35">
      <c r="A75" s="10" t="s">
        <v>57</v>
      </c>
      <c r="B75" s="19">
        <v>20</v>
      </c>
      <c r="C75" s="19">
        <v>195</v>
      </c>
      <c r="D75" s="19">
        <v>20.6</v>
      </c>
      <c r="E75" s="19">
        <v>3.9</v>
      </c>
      <c r="F75" s="19">
        <v>2.59</v>
      </c>
      <c r="G75" s="19">
        <v>0.6</v>
      </c>
    </row>
    <row r="76" spans="1:7" x14ac:dyDescent="0.35">
      <c r="A76" s="10" t="s">
        <v>57</v>
      </c>
      <c r="B76" s="19">
        <v>32</v>
      </c>
      <c r="C76" s="19">
        <v>117</v>
      </c>
      <c r="D76" s="19">
        <v>11.3</v>
      </c>
      <c r="E76" s="19">
        <v>1.7</v>
      </c>
      <c r="F76" s="19">
        <v>2.46</v>
      </c>
      <c r="G76" s="19">
        <v>0.52</v>
      </c>
    </row>
    <row r="77" spans="1:7" x14ac:dyDescent="0.35">
      <c r="A77" s="10" t="s">
        <v>58</v>
      </c>
      <c r="B77" s="19">
        <v>20</v>
      </c>
      <c r="C77" s="19">
        <v>79</v>
      </c>
      <c r="D77" s="19">
        <v>7.2</v>
      </c>
      <c r="E77" s="19">
        <v>0.7</v>
      </c>
      <c r="F77" s="19">
        <v>0.89</v>
      </c>
      <c r="G77" s="19">
        <v>0.2</v>
      </c>
    </row>
    <row r="78" spans="1:7" x14ac:dyDescent="0.35">
      <c r="A78" s="10" t="s">
        <v>58</v>
      </c>
      <c r="B78" s="19">
        <v>286</v>
      </c>
      <c r="C78" s="19">
        <v>113</v>
      </c>
      <c r="D78" s="19">
        <v>7.1</v>
      </c>
      <c r="E78" s="19">
        <v>0.8</v>
      </c>
      <c r="F78" s="19">
        <v>4.84</v>
      </c>
      <c r="G78" s="19">
        <v>1</v>
      </c>
    </row>
    <row r="79" spans="1:7" x14ac:dyDescent="0.35">
      <c r="A79" s="10" t="s">
        <v>58</v>
      </c>
      <c r="B79" s="19">
        <v>84</v>
      </c>
      <c r="C79" s="19">
        <v>56</v>
      </c>
      <c r="D79" s="19">
        <v>4.5999999999999996</v>
      </c>
      <c r="E79" s="19">
        <v>0.3</v>
      </c>
      <c r="F79" s="19">
        <v>4.05</v>
      </c>
      <c r="G79" s="19">
        <v>0.93</v>
      </c>
    </row>
    <row r="80" spans="1:7" x14ac:dyDescent="0.35">
      <c r="A80" s="10" t="s">
        <v>58</v>
      </c>
      <c r="B80" s="19">
        <v>69</v>
      </c>
      <c r="C80" s="19">
        <v>105</v>
      </c>
      <c r="D80" s="19">
        <v>30.1</v>
      </c>
      <c r="E80" s="19">
        <v>9.4</v>
      </c>
      <c r="F80" s="19">
        <v>6.56</v>
      </c>
      <c r="G80" s="19">
        <v>1.1599999999999999</v>
      </c>
    </row>
    <row r="81" spans="1:7" x14ac:dyDescent="0.35">
      <c r="A81" s="10" t="s">
        <v>58</v>
      </c>
      <c r="B81" s="19">
        <v>287</v>
      </c>
      <c r="C81" s="19">
        <v>107</v>
      </c>
      <c r="D81" s="19">
        <v>9.8000000000000007</v>
      </c>
      <c r="E81" s="19">
        <v>2.2999999999999998</v>
      </c>
      <c r="F81" s="19">
        <v>4.87</v>
      </c>
      <c r="G81" s="19">
        <v>1.1399999999999999</v>
      </c>
    </row>
    <row r="82" spans="1:7" x14ac:dyDescent="0.35">
      <c r="A82" s="10" t="s">
        <v>58</v>
      </c>
      <c r="B82" s="19">
        <v>308</v>
      </c>
      <c r="C82" s="19">
        <v>97</v>
      </c>
      <c r="D82" s="19">
        <v>9.8000000000000007</v>
      </c>
      <c r="E82" s="19">
        <v>1.4</v>
      </c>
      <c r="F82" s="19">
        <v>4.46</v>
      </c>
      <c r="G82" s="19">
        <v>1.02</v>
      </c>
    </row>
    <row r="83" spans="1:7" x14ac:dyDescent="0.35">
      <c r="A83" s="10" t="s">
        <v>58</v>
      </c>
      <c r="B83" s="19">
        <v>183</v>
      </c>
      <c r="C83" s="19">
        <v>158</v>
      </c>
      <c r="D83" s="19">
        <v>2.9</v>
      </c>
      <c r="E83" s="19">
        <v>0.7</v>
      </c>
      <c r="F83" s="19">
        <v>5.18</v>
      </c>
      <c r="G83" s="19">
        <v>1.1599999999999999</v>
      </c>
    </row>
    <row r="84" spans="1:7" x14ac:dyDescent="0.35">
      <c r="A84" s="10" t="s">
        <v>58</v>
      </c>
      <c r="B84" s="19">
        <v>355</v>
      </c>
      <c r="C84" s="19">
        <v>109</v>
      </c>
      <c r="D84" s="19">
        <v>5.3</v>
      </c>
      <c r="E84" s="19">
        <v>0.7</v>
      </c>
      <c r="F84" s="19">
        <v>4.29</v>
      </c>
      <c r="G84" s="19">
        <v>1.02</v>
      </c>
    </row>
    <row r="85" spans="1:7" x14ac:dyDescent="0.35">
      <c r="A85" s="10" t="s">
        <v>58</v>
      </c>
      <c r="B85" s="19">
        <v>848</v>
      </c>
      <c r="C85" s="19">
        <v>120</v>
      </c>
      <c r="D85" s="19">
        <v>24</v>
      </c>
      <c r="E85" s="19">
        <v>1.3</v>
      </c>
      <c r="F85" s="19">
        <v>3.66</v>
      </c>
      <c r="G85" s="19">
        <v>0.96</v>
      </c>
    </row>
    <row r="86" spans="1:7" x14ac:dyDescent="0.35">
      <c r="A86" s="10" t="s">
        <v>58</v>
      </c>
      <c r="B86" s="19">
        <v>68</v>
      </c>
      <c r="C86" s="19">
        <v>74</v>
      </c>
      <c r="D86" s="19">
        <v>6.2</v>
      </c>
      <c r="E86" s="19">
        <v>0.1</v>
      </c>
      <c r="F86" s="19">
        <v>2.9</v>
      </c>
      <c r="G86" s="19">
        <v>0.7</v>
      </c>
    </row>
    <row r="87" spans="1:7" x14ac:dyDescent="0.35">
      <c r="A87" s="10" t="s">
        <v>59</v>
      </c>
      <c r="B87" s="19">
        <v>207</v>
      </c>
      <c r="C87" s="19">
        <v>131</v>
      </c>
      <c r="D87" s="19">
        <v>13.8</v>
      </c>
      <c r="E87" s="19">
        <v>1.1000000000000001</v>
      </c>
      <c r="F87" s="19">
        <v>4.9000000000000004</v>
      </c>
      <c r="G87" s="19">
        <v>1.07</v>
      </c>
    </row>
    <row r="88" spans="1:7" x14ac:dyDescent="0.35">
      <c r="A88" s="10" t="s">
        <v>59</v>
      </c>
      <c r="B88" s="19">
        <v>190</v>
      </c>
      <c r="C88" s="19">
        <v>101</v>
      </c>
      <c r="D88" s="19">
        <v>13.5</v>
      </c>
      <c r="E88" s="19">
        <v>2.4</v>
      </c>
      <c r="F88" s="19">
        <v>4.3499999999999996</v>
      </c>
      <c r="G88" s="19">
        <v>1.04</v>
      </c>
    </row>
    <row r="89" spans="1:7" x14ac:dyDescent="0.35">
      <c r="A89" s="10" t="s">
        <v>59</v>
      </c>
      <c r="B89" s="19">
        <v>537</v>
      </c>
      <c r="C89" s="19">
        <v>90</v>
      </c>
      <c r="D89" s="19">
        <v>11.7</v>
      </c>
      <c r="E89" s="19">
        <v>9</v>
      </c>
      <c r="F89" s="19">
        <v>4.7699999999999996</v>
      </c>
      <c r="G89" s="19">
        <v>1</v>
      </c>
    </row>
    <row r="90" spans="1:7" x14ac:dyDescent="0.35">
      <c r="A90" s="10" t="s">
        <v>59</v>
      </c>
      <c r="B90" s="19">
        <v>128</v>
      </c>
      <c r="C90" s="19">
        <v>152</v>
      </c>
      <c r="D90" s="19">
        <v>15.9</v>
      </c>
      <c r="E90" s="19">
        <v>52.3</v>
      </c>
      <c r="F90" s="19">
        <v>6.43</v>
      </c>
      <c r="G90" s="19">
        <v>212</v>
      </c>
    </row>
    <row r="91" spans="1:7" x14ac:dyDescent="0.35">
      <c r="A91" s="10" t="s">
        <v>59</v>
      </c>
      <c r="B91" s="19">
        <v>303</v>
      </c>
      <c r="C91" s="19">
        <v>124</v>
      </c>
      <c r="D91" s="19">
        <v>6.4</v>
      </c>
      <c r="E91" s="19">
        <v>6.2</v>
      </c>
      <c r="F91" s="19">
        <v>5.03</v>
      </c>
      <c r="G91" s="19">
        <v>1.03</v>
      </c>
    </row>
    <row r="92" spans="1:7" x14ac:dyDescent="0.35">
      <c r="A92" s="10" t="s">
        <v>59</v>
      </c>
      <c r="B92" s="19">
        <v>199</v>
      </c>
      <c r="C92" s="19">
        <v>116</v>
      </c>
      <c r="D92" s="19">
        <v>9.5</v>
      </c>
      <c r="E92" s="19">
        <v>4.0999999999999996</v>
      </c>
      <c r="F92" s="19">
        <v>4.8499999999999996</v>
      </c>
      <c r="G92" s="19">
        <v>1.1200000000000001</v>
      </c>
    </row>
    <row r="93" spans="1:7" x14ac:dyDescent="0.35">
      <c r="A93" s="10" t="s">
        <v>59</v>
      </c>
      <c r="B93" s="19">
        <v>34</v>
      </c>
      <c r="C93" s="19">
        <v>88</v>
      </c>
      <c r="D93" s="19">
        <v>4.3</v>
      </c>
      <c r="E93" s="19">
        <v>10.6</v>
      </c>
      <c r="F93" s="19">
        <v>3.8</v>
      </c>
      <c r="G93" s="19">
        <v>0.87</v>
      </c>
    </row>
    <row r="94" spans="1:7" x14ac:dyDescent="0.35">
      <c r="A94" s="10" t="s">
        <v>59</v>
      </c>
      <c r="B94" s="19">
        <v>177</v>
      </c>
      <c r="C94" s="19">
        <v>114</v>
      </c>
      <c r="D94" s="19">
        <v>10.5</v>
      </c>
      <c r="E94" s="19">
        <v>4.0999999999999996</v>
      </c>
      <c r="F94" s="19">
        <v>4.84</v>
      </c>
      <c r="G94" s="19">
        <v>1.07</v>
      </c>
    </row>
    <row r="95" spans="1:7" x14ac:dyDescent="0.35">
      <c r="A95" s="10" t="s">
        <v>59</v>
      </c>
      <c r="B95" s="19">
        <v>183</v>
      </c>
      <c r="C95" s="19">
        <v>108</v>
      </c>
      <c r="D95" s="19">
        <v>8.1</v>
      </c>
      <c r="E95" s="19">
        <v>5.7</v>
      </c>
      <c r="F95" s="19">
        <v>5.01</v>
      </c>
      <c r="G95" s="19">
        <v>1.22</v>
      </c>
    </row>
    <row r="96" spans="1:7" x14ac:dyDescent="0.35">
      <c r="A96" s="10" t="s">
        <v>59</v>
      </c>
      <c r="B96" s="19">
        <v>93</v>
      </c>
      <c r="C96" s="19">
        <v>155</v>
      </c>
      <c r="D96" s="19">
        <v>11</v>
      </c>
      <c r="E96" s="19">
        <v>2.8</v>
      </c>
      <c r="F96" s="19">
        <v>4.6900000000000004</v>
      </c>
      <c r="G96" s="19">
        <v>1.05</v>
      </c>
    </row>
    <row r="97" spans="1:7" x14ac:dyDescent="0.35">
      <c r="A97" s="10" t="s">
        <v>61</v>
      </c>
      <c r="B97" s="19">
        <v>207</v>
      </c>
      <c r="C97" s="19">
        <v>104</v>
      </c>
      <c r="D97" s="19">
        <v>16.600000000000001</v>
      </c>
      <c r="E97" s="19">
        <v>36.5</v>
      </c>
      <c r="F97" s="19">
        <v>5.52</v>
      </c>
      <c r="G97" s="19">
        <v>1.03</v>
      </c>
    </row>
    <row r="98" spans="1:7" x14ac:dyDescent="0.35">
      <c r="A98" s="10" t="s">
        <v>62</v>
      </c>
      <c r="B98" s="19">
        <v>476</v>
      </c>
      <c r="C98" s="19">
        <v>298</v>
      </c>
      <c r="D98" s="19">
        <v>70.8</v>
      </c>
      <c r="E98" s="19">
        <v>22.2</v>
      </c>
      <c r="F98" s="19">
        <v>8.75</v>
      </c>
      <c r="G98" s="19">
        <v>2.85</v>
      </c>
    </row>
    <row r="99" spans="1:7" x14ac:dyDescent="0.35">
      <c r="A99" s="10" t="s">
        <v>63</v>
      </c>
      <c r="B99" s="19">
        <v>372</v>
      </c>
      <c r="C99" s="19">
        <v>206</v>
      </c>
      <c r="D99" s="19">
        <v>35.299999999999997</v>
      </c>
      <c r="E99" s="19">
        <v>10.7</v>
      </c>
      <c r="F99" s="19">
        <v>4.6399999999999997</v>
      </c>
      <c r="G99" s="19">
        <v>1.19</v>
      </c>
    </row>
    <row r="100" spans="1:7" x14ac:dyDescent="0.35">
      <c r="A100" s="10" t="s">
        <v>64</v>
      </c>
      <c r="B100" s="19">
        <v>108</v>
      </c>
      <c r="C100" s="19">
        <v>172</v>
      </c>
      <c r="D100" s="19">
        <v>5.7</v>
      </c>
      <c r="E100" s="19">
        <v>7.2</v>
      </c>
      <c r="F100" s="19">
        <v>4.8099999999999996</v>
      </c>
      <c r="G100" s="19">
        <v>1.1000000000000001</v>
      </c>
    </row>
    <row r="101" spans="1:7" x14ac:dyDescent="0.35">
      <c r="A101" s="10" t="s">
        <v>65</v>
      </c>
      <c r="B101" s="19">
        <v>39</v>
      </c>
      <c r="C101" s="19">
        <v>360</v>
      </c>
      <c r="D101" s="19">
        <v>14.5</v>
      </c>
      <c r="E101" s="19">
        <v>6.9</v>
      </c>
      <c r="F101" s="19">
        <v>4.16</v>
      </c>
      <c r="G101" s="19">
        <v>1.01</v>
      </c>
    </row>
    <row r="102" spans="1:7" x14ac:dyDescent="0.35">
      <c r="A102" s="10" t="s">
        <v>66</v>
      </c>
      <c r="B102" s="19">
        <v>620</v>
      </c>
      <c r="C102" s="19">
        <v>192</v>
      </c>
      <c r="D102" s="19">
        <v>36.1</v>
      </c>
      <c r="E102" s="19">
        <v>1</v>
      </c>
      <c r="F102" s="19">
        <v>6.2</v>
      </c>
      <c r="G102" s="19">
        <v>1.51</v>
      </c>
    </row>
    <row r="103" spans="1:7" x14ac:dyDescent="0.35">
      <c r="A103" s="10" t="s">
        <v>67</v>
      </c>
      <c r="B103" s="19">
        <v>452</v>
      </c>
      <c r="C103" s="19">
        <v>318</v>
      </c>
      <c r="D103" s="19">
        <v>215</v>
      </c>
      <c r="E103" s="19">
        <v>110.7</v>
      </c>
      <c r="F103" s="19">
        <v>8.1999999999999993</v>
      </c>
      <c r="G103" s="19">
        <v>3.13</v>
      </c>
    </row>
    <row r="104" spans="1:7" x14ac:dyDescent="0.35">
      <c r="A104" s="10" t="s">
        <v>68</v>
      </c>
      <c r="B104" s="19">
        <v>599</v>
      </c>
      <c r="C104" s="19">
        <v>218</v>
      </c>
      <c r="D104" s="19">
        <v>206</v>
      </c>
      <c r="E104" s="19">
        <v>158</v>
      </c>
      <c r="F104" s="19">
        <v>8.1</v>
      </c>
      <c r="G104" s="19">
        <v>2.99</v>
      </c>
    </row>
    <row r="105" spans="1:7" x14ac:dyDescent="0.35">
      <c r="A105" s="10" t="s">
        <v>69</v>
      </c>
      <c r="B105" s="19">
        <v>995</v>
      </c>
      <c r="C105" s="19">
        <v>180</v>
      </c>
      <c r="D105" s="19">
        <v>65.400000000000006</v>
      </c>
      <c r="E105" s="19">
        <v>0.1</v>
      </c>
      <c r="F105" s="19">
        <v>6.67</v>
      </c>
      <c r="G105" s="19">
        <v>1.78</v>
      </c>
    </row>
    <row r="106" spans="1:7" x14ac:dyDescent="0.35">
      <c r="A106" s="10" t="s">
        <v>70</v>
      </c>
      <c r="B106" s="19">
        <v>130</v>
      </c>
      <c r="C106" s="19">
        <v>138</v>
      </c>
      <c r="D106" s="19">
        <v>19.899999999999999</v>
      </c>
      <c r="E106" s="19">
        <v>0.3</v>
      </c>
      <c r="F106" s="19">
        <v>3.34</v>
      </c>
      <c r="G106" s="19">
        <v>0.76</v>
      </c>
    </row>
    <row r="107" spans="1:7" x14ac:dyDescent="0.35">
      <c r="A107" s="3" t="s">
        <v>102</v>
      </c>
      <c r="B107" s="2"/>
      <c r="C107" s="2"/>
      <c r="D107" s="2"/>
      <c r="E107" s="2"/>
      <c r="F107" s="2"/>
      <c r="G107" s="2"/>
    </row>
    <row r="108" spans="1:7" x14ac:dyDescent="0.35">
      <c r="A108" s="10" t="s">
        <v>71</v>
      </c>
      <c r="B108" s="19">
        <v>34</v>
      </c>
      <c r="C108" s="19">
        <v>138</v>
      </c>
      <c r="D108" s="19">
        <v>1.9</v>
      </c>
      <c r="E108" s="19">
        <v>17.3</v>
      </c>
      <c r="F108" s="19">
        <v>3.54</v>
      </c>
      <c r="G108" s="19">
        <v>1.03</v>
      </c>
    </row>
    <row r="109" spans="1:7" x14ac:dyDescent="0.35">
      <c r="A109" s="10" t="s">
        <v>72</v>
      </c>
      <c r="B109" s="19">
        <v>33</v>
      </c>
      <c r="C109" s="19">
        <v>151</v>
      </c>
      <c r="D109" s="19">
        <v>5.0999999999999996</v>
      </c>
      <c r="E109" s="19">
        <v>0.9</v>
      </c>
      <c r="F109" s="19">
        <v>4.18</v>
      </c>
      <c r="G109" s="19">
        <v>0.02</v>
      </c>
    </row>
    <row r="110" spans="1:7" x14ac:dyDescent="0.35">
      <c r="A110" s="10" t="s">
        <v>73</v>
      </c>
      <c r="B110" s="19">
        <v>30</v>
      </c>
      <c r="C110" s="19">
        <v>48</v>
      </c>
      <c r="D110" s="19">
        <v>1.1000000000000001</v>
      </c>
      <c r="E110" s="19">
        <v>1.1000000000000001</v>
      </c>
      <c r="F110" s="19">
        <v>1.08</v>
      </c>
      <c r="G110" s="19">
        <v>1.04</v>
      </c>
    </row>
    <row r="111" spans="1:7" x14ac:dyDescent="0.35">
      <c r="A111" s="10" t="s">
        <v>74</v>
      </c>
      <c r="B111" s="19">
        <v>34</v>
      </c>
      <c r="C111" s="19">
        <v>133</v>
      </c>
      <c r="D111" s="19">
        <v>12.6</v>
      </c>
      <c r="E111" s="19">
        <v>4.5</v>
      </c>
      <c r="F111" s="19">
        <v>0.18</v>
      </c>
      <c r="G111" s="19">
        <v>1.08</v>
      </c>
    </row>
    <row r="112" spans="1:7" x14ac:dyDescent="0.35">
      <c r="A112" s="10" t="s">
        <v>75</v>
      </c>
      <c r="B112" s="19">
        <v>42</v>
      </c>
      <c r="C112" s="19">
        <v>29</v>
      </c>
      <c r="D112" s="19">
        <v>1.7</v>
      </c>
      <c r="E112" s="19">
        <v>0.6</v>
      </c>
      <c r="F112" s="19">
        <v>0.22</v>
      </c>
      <c r="G112" s="19">
        <v>0.21</v>
      </c>
    </row>
    <row r="113" spans="1:7" x14ac:dyDescent="0.35">
      <c r="A113" s="10" t="s">
        <v>76</v>
      </c>
      <c r="B113" s="19">
        <v>44</v>
      </c>
      <c r="C113" s="19">
        <v>5</v>
      </c>
      <c r="D113" s="19">
        <v>1.6</v>
      </c>
      <c r="E113" s="19">
        <v>0.4</v>
      </c>
      <c r="F113" s="19">
        <v>0.16</v>
      </c>
      <c r="G113" s="19">
        <v>1.05</v>
      </c>
    </row>
    <row r="114" spans="1:7" x14ac:dyDescent="0.35">
      <c r="A114" s="10" t="s">
        <v>77</v>
      </c>
      <c r="B114" s="19">
        <v>45</v>
      </c>
      <c r="C114" s="19">
        <v>52</v>
      </c>
      <c r="D114" s="19">
        <v>2.9</v>
      </c>
      <c r="E114" s="19">
        <v>2.7</v>
      </c>
      <c r="F114" s="19">
        <v>0.14000000000000001</v>
      </c>
      <c r="G114" s="19">
        <v>0.19</v>
      </c>
    </row>
    <row r="115" spans="1:7" x14ac:dyDescent="0.35">
      <c r="A115" s="10" t="s">
        <v>78</v>
      </c>
      <c r="B115" s="19">
        <v>47</v>
      </c>
      <c r="C115" s="19">
        <v>17</v>
      </c>
      <c r="D115" s="19">
        <v>0.6</v>
      </c>
      <c r="E115" s="19">
        <v>0.5</v>
      </c>
      <c r="F115" s="19">
        <v>0.16</v>
      </c>
      <c r="G115" s="19">
        <v>1.07</v>
      </c>
    </row>
    <row r="116" spans="1:7" x14ac:dyDescent="0.35">
      <c r="A116" s="10" t="s">
        <v>79</v>
      </c>
      <c r="B116" s="19">
        <v>46</v>
      </c>
      <c r="C116" s="19">
        <v>5</v>
      </c>
      <c r="D116" s="19">
        <v>0.7</v>
      </c>
      <c r="E116" s="19">
        <v>0.5</v>
      </c>
      <c r="F116" s="19">
        <v>0.21</v>
      </c>
      <c r="G116" s="19">
        <v>1.02</v>
      </c>
    </row>
    <row r="117" spans="1:7" x14ac:dyDescent="0.35">
      <c r="A117" s="10" t="s">
        <v>80</v>
      </c>
      <c r="B117" s="19">
        <v>47</v>
      </c>
      <c r="C117" s="19">
        <v>106</v>
      </c>
      <c r="D117" s="19">
        <v>2.9</v>
      </c>
      <c r="E117" s="19">
        <v>0.2</v>
      </c>
      <c r="F117" s="19">
        <v>1.06</v>
      </c>
      <c r="G117" s="19">
        <v>1.06</v>
      </c>
    </row>
    <row r="118" spans="1:7" x14ac:dyDescent="0.35">
      <c r="A118" s="10" t="s">
        <v>81</v>
      </c>
      <c r="B118" s="19">
        <v>54</v>
      </c>
      <c r="C118" s="19">
        <v>285</v>
      </c>
      <c r="D118" s="19">
        <v>228</v>
      </c>
      <c r="E118" s="19">
        <v>49.8</v>
      </c>
      <c r="F118" s="19">
        <v>0.28000000000000003</v>
      </c>
      <c r="G118" s="19">
        <v>0.1</v>
      </c>
    </row>
    <row r="119" spans="1:7" x14ac:dyDescent="0.35">
      <c r="A119" s="10" t="s">
        <v>82</v>
      </c>
      <c r="B119" s="19">
        <v>48</v>
      </c>
      <c r="C119" s="19">
        <v>83</v>
      </c>
      <c r="D119" s="19">
        <v>5.6</v>
      </c>
      <c r="E119" s="19">
        <v>4.3</v>
      </c>
      <c r="F119" s="19">
        <v>0.19</v>
      </c>
      <c r="G119" s="19">
        <v>0.25</v>
      </c>
    </row>
    <row r="120" spans="1:7" x14ac:dyDescent="0.35">
      <c r="A120" s="10" t="s">
        <v>83</v>
      </c>
      <c r="B120" s="19">
        <v>49</v>
      </c>
      <c r="C120" s="19">
        <v>175</v>
      </c>
      <c r="D120" s="19">
        <v>10.8</v>
      </c>
      <c r="E120" s="19">
        <v>3.1</v>
      </c>
      <c r="F120" s="19">
        <v>0.48</v>
      </c>
      <c r="G120" s="19">
        <v>0.4</v>
      </c>
    </row>
    <row r="121" spans="1:7" x14ac:dyDescent="0.35">
      <c r="A121" s="10" t="s">
        <v>84</v>
      </c>
      <c r="B121" s="19">
        <v>30</v>
      </c>
      <c r="C121" s="19">
        <v>62</v>
      </c>
      <c r="D121" s="19">
        <v>1.5</v>
      </c>
      <c r="E121" s="19">
        <v>2.2000000000000002</v>
      </c>
      <c r="F121" s="19">
        <v>0.12</v>
      </c>
      <c r="G121" s="19">
        <v>0.21</v>
      </c>
    </row>
    <row r="122" spans="1:7" x14ac:dyDescent="0.35">
      <c r="A122" s="10" t="s">
        <v>85</v>
      </c>
      <c r="B122" s="19">
        <v>34</v>
      </c>
      <c r="C122" s="19">
        <v>74</v>
      </c>
      <c r="D122" s="19">
        <v>2.2999999999999998</v>
      </c>
      <c r="E122" s="19">
        <v>5</v>
      </c>
      <c r="F122" s="19">
        <v>0.16</v>
      </c>
      <c r="G122" s="19">
        <v>0.23</v>
      </c>
    </row>
    <row r="123" spans="1:7" x14ac:dyDescent="0.35">
      <c r="A123" s="10" t="s">
        <v>86</v>
      </c>
      <c r="B123" s="19">
        <v>34</v>
      </c>
      <c r="C123" s="19">
        <v>111</v>
      </c>
      <c r="D123" s="19">
        <v>0.4</v>
      </c>
      <c r="E123" s="19">
        <v>1.8</v>
      </c>
      <c r="F123" s="19">
        <v>0.14000000000000001</v>
      </c>
      <c r="G123" s="19">
        <v>0.19</v>
      </c>
    </row>
    <row r="124" spans="1:7" x14ac:dyDescent="0.35">
      <c r="A124" s="10" t="s">
        <v>87</v>
      </c>
      <c r="B124" s="19">
        <v>44</v>
      </c>
      <c r="C124" s="19">
        <v>63</v>
      </c>
      <c r="D124" s="19">
        <v>2.9</v>
      </c>
      <c r="E124" s="19">
        <v>2.2999999999999998</v>
      </c>
      <c r="F124" s="19">
        <v>0.12</v>
      </c>
      <c r="G124" s="19">
        <v>0.28000000000000003</v>
      </c>
    </row>
    <row r="125" spans="1:7" x14ac:dyDescent="0.35">
      <c r="A125" s="10" t="s">
        <v>88</v>
      </c>
      <c r="B125" s="19">
        <v>34</v>
      </c>
      <c r="C125" s="19">
        <v>31</v>
      </c>
      <c r="D125" s="19">
        <v>0.1</v>
      </c>
      <c r="E125" s="19">
        <v>1.3</v>
      </c>
      <c r="F125" s="19">
        <v>0.15</v>
      </c>
      <c r="G125" s="19">
        <v>0.15</v>
      </c>
    </row>
    <row r="126" spans="1:7" x14ac:dyDescent="0.35">
      <c r="A126" s="10" t="s">
        <v>89</v>
      </c>
      <c r="B126" s="19">
        <v>68</v>
      </c>
      <c r="C126" s="19">
        <v>65</v>
      </c>
      <c r="D126" s="19">
        <v>1.6</v>
      </c>
      <c r="E126" s="19">
        <v>1.1000000000000001</v>
      </c>
      <c r="F126" s="19">
        <v>0.11</v>
      </c>
      <c r="G126" s="19">
        <v>0.22</v>
      </c>
    </row>
    <row r="127" spans="1:7" x14ac:dyDescent="0.35">
      <c r="A127" s="10" t="s">
        <v>90</v>
      </c>
      <c r="B127" s="19">
        <v>61</v>
      </c>
      <c r="C127" s="19">
        <v>158</v>
      </c>
      <c r="D127" s="19">
        <v>4.9000000000000004</v>
      </c>
      <c r="E127" s="19">
        <v>1</v>
      </c>
      <c r="F127" s="19">
        <v>1.1000000000000001</v>
      </c>
      <c r="G127" s="19">
        <v>1.1599999999999999</v>
      </c>
    </row>
    <row r="128" spans="1:7" x14ac:dyDescent="0.35">
      <c r="A128" s="10" t="s">
        <v>45</v>
      </c>
      <c r="B128" s="19">
        <v>44</v>
      </c>
      <c r="C128" s="19">
        <v>18</v>
      </c>
      <c r="D128" s="19">
        <v>0.1</v>
      </c>
      <c r="E128" s="19">
        <v>0.3</v>
      </c>
      <c r="F128" s="19">
        <v>0.13</v>
      </c>
      <c r="G128" s="19">
        <v>0.14000000000000001</v>
      </c>
    </row>
    <row r="129" spans="1:7" x14ac:dyDescent="0.35">
      <c r="A129" s="10" t="s">
        <v>91</v>
      </c>
      <c r="B129" s="19">
        <v>30</v>
      </c>
      <c r="C129" s="19">
        <v>44</v>
      </c>
      <c r="D129" s="19">
        <v>4.4000000000000004</v>
      </c>
      <c r="E129" s="19">
        <v>0.4</v>
      </c>
      <c r="F129" s="19">
        <v>0.14000000000000001</v>
      </c>
      <c r="G129" s="19">
        <v>0.19</v>
      </c>
    </row>
    <row r="130" spans="1:7" x14ac:dyDescent="0.35">
      <c r="A130" s="10" t="s">
        <v>92</v>
      </c>
      <c r="B130" s="19">
        <v>35</v>
      </c>
      <c r="C130" s="19">
        <v>102</v>
      </c>
      <c r="D130" s="19">
        <v>3</v>
      </c>
      <c r="E130" s="19">
        <v>1.9</v>
      </c>
      <c r="F130" s="19">
        <v>0.22</v>
      </c>
      <c r="G130" s="19">
        <v>0.19</v>
      </c>
    </row>
    <row r="131" spans="1:7" x14ac:dyDescent="0.35">
      <c r="A131" s="10" t="s">
        <v>93</v>
      </c>
      <c r="B131" s="19">
        <v>37</v>
      </c>
      <c r="C131" s="19">
        <v>105</v>
      </c>
      <c r="D131" s="19">
        <v>10.3</v>
      </c>
      <c r="E131" s="19">
        <v>2.8</v>
      </c>
      <c r="F131" s="19">
        <v>0.21</v>
      </c>
      <c r="G131" s="19">
        <v>0.12</v>
      </c>
    </row>
    <row r="132" spans="1:7" x14ac:dyDescent="0.35">
      <c r="A132" s="10" t="s">
        <v>94</v>
      </c>
      <c r="B132" s="19">
        <v>35</v>
      </c>
      <c r="C132" s="19">
        <v>30</v>
      </c>
      <c r="D132" s="19">
        <v>1.5</v>
      </c>
      <c r="E132" s="19">
        <v>1.2</v>
      </c>
      <c r="F132" s="19">
        <v>0.12</v>
      </c>
      <c r="G132" s="19">
        <v>0.17</v>
      </c>
    </row>
    <row r="133" spans="1:7" x14ac:dyDescent="0.35">
      <c r="A133" s="10" t="s">
        <v>95</v>
      </c>
      <c r="B133" s="19">
        <v>35</v>
      </c>
      <c r="C133" s="19">
        <v>140</v>
      </c>
      <c r="D133" s="19">
        <v>2</v>
      </c>
      <c r="E133" s="19">
        <v>0.7</v>
      </c>
      <c r="F133" s="19">
        <v>0.14000000000000001</v>
      </c>
      <c r="G133" s="19">
        <v>0.14000000000000001</v>
      </c>
    </row>
    <row r="134" spans="1:7" x14ac:dyDescent="0.35">
      <c r="A134" s="10" t="s">
        <v>96</v>
      </c>
      <c r="B134" s="19">
        <v>32</v>
      </c>
      <c r="C134" s="19">
        <v>126</v>
      </c>
      <c r="D134" s="19">
        <v>0.4</v>
      </c>
      <c r="E134" s="19">
        <v>0.2</v>
      </c>
      <c r="F134" s="19">
        <v>0.17</v>
      </c>
      <c r="G134" s="19">
        <v>0.19</v>
      </c>
    </row>
    <row r="135" spans="1:7" x14ac:dyDescent="0.35">
      <c r="A135" s="10" t="s">
        <v>97</v>
      </c>
      <c r="B135" s="19">
        <v>30</v>
      </c>
      <c r="C135" s="19">
        <v>70</v>
      </c>
      <c r="D135" s="19">
        <v>1.8</v>
      </c>
      <c r="E135" s="19">
        <v>2.4</v>
      </c>
      <c r="F135" s="19">
        <v>0.1</v>
      </c>
      <c r="G135" s="19">
        <v>0.1</v>
      </c>
    </row>
    <row r="136" spans="1:7" x14ac:dyDescent="0.35">
      <c r="A136" s="10" t="s">
        <v>98</v>
      </c>
      <c r="B136" s="19">
        <v>33</v>
      </c>
      <c r="C136" s="19">
        <v>68</v>
      </c>
      <c r="D136" s="19">
        <v>1.2</v>
      </c>
      <c r="E136" s="19">
        <v>1</v>
      </c>
      <c r="F136" s="19">
        <v>1.1399999999999999</v>
      </c>
      <c r="G136" s="19">
        <v>1.1399999999999999</v>
      </c>
    </row>
    <row r="137" spans="1:7" x14ac:dyDescent="0.35">
      <c r="A137" s="10" t="s">
        <v>99</v>
      </c>
      <c r="B137" s="19">
        <v>43</v>
      </c>
      <c r="C137" s="19">
        <v>116</v>
      </c>
      <c r="D137" s="19">
        <v>0.6</v>
      </c>
      <c r="E137" s="19">
        <v>0.7</v>
      </c>
      <c r="F137" s="19">
        <v>0.2</v>
      </c>
      <c r="G137" s="19">
        <v>0.15</v>
      </c>
    </row>
    <row r="138" spans="1:7" x14ac:dyDescent="0.35">
      <c r="A138" s="10" t="s">
        <v>15</v>
      </c>
      <c r="B138" s="19">
        <v>43</v>
      </c>
      <c r="C138" s="19">
        <v>35</v>
      </c>
      <c r="D138" s="19">
        <v>1.6</v>
      </c>
      <c r="E138" s="19">
        <v>0.5</v>
      </c>
      <c r="F138" s="19">
        <v>0.2</v>
      </c>
      <c r="G138" s="19">
        <v>0.16</v>
      </c>
    </row>
    <row r="139" spans="1:7" x14ac:dyDescent="0.35">
      <c r="A139" s="10" t="s">
        <v>15</v>
      </c>
      <c r="B139" s="19">
        <v>25</v>
      </c>
      <c r="C139" s="19">
        <v>274</v>
      </c>
      <c r="D139" s="19">
        <v>23</v>
      </c>
      <c r="E139" s="19">
        <v>10.1</v>
      </c>
      <c r="F139" s="19">
        <v>0.19</v>
      </c>
      <c r="G139" s="19">
        <v>0.17</v>
      </c>
    </row>
    <row r="140" spans="1:7" x14ac:dyDescent="0.35">
      <c r="A140" s="10" t="s">
        <v>16</v>
      </c>
      <c r="B140" s="19">
        <v>58</v>
      </c>
      <c r="C140" s="19">
        <v>71</v>
      </c>
      <c r="D140" s="19">
        <v>2.4</v>
      </c>
      <c r="E140" s="19">
        <v>2.9</v>
      </c>
      <c r="F140" s="19">
        <v>0.13</v>
      </c>
      <c r="G140" s="19">
        <v>0.1</v>
      </c>
    </row>
    <row r="141" spans="1:7" x14ac:dyDescent="0.35">
      <c r="A141" s="10" t="s">
        <v>17</v>
      </c>
      <c r="B141" s="19">
        <v>21</v>
      </c>
      <c r="C141" s="19">
        <v>109</v>
      </c>
      <c r="D141" s="19">
        <v>15.6</v>
      </c>
      <c r="E141" s="19">
        <v>4.3</v>
      </c>
      <c r="F141" s="19">
        <v>0.18</v>
      </c>
      <c r="G141" s="19">
        <v>0.16</v>
      </c>
    </row>
    <row r="142" spans="1:7" x14ac:dyDescent="0.35">
      <c r="A142" s="10" t="s">
        <v>18</v>
      </c>
      <c r="B142" s="19">
        <v>20</v>
      </c>
      <c r="C142" s="19">
        <v>76</v>
      </c>
      <c r="D142" s="19">
        <v>4.3</v>
      </c>
      <c r="E142" s="19">
        <v>0.8</v>
      </c>
      <c r="F142" s="19">
        <v>0.14000000000000001</v>
      </c>
      <c r="G142" s="19">
        <v>0.1</v>
      </c>
    </row>
    <row r="143" spans="1:7" x14ac:dyDescent="0.35">
      <c r="A143" s="10" t="s">
        <v>21</v>
      </c>
      <c r="B143" s="19">
        <v>37</v>
      </c>
      <c r="C143" s="19">
        <v>161</v>
      </c>
      <c r="D143" s="19">
        <v>3.4</v>
      </c>
      <c r="E143" s="19">
        <v>2.7</v>
      </c>
      <c r="F143" s="19">
        <v>0.17</v>
      </c>
      <c r="G143" s="19">
        <v>0.14000000000000001</v>
      </c>
    </row>
    <row r="144" spans="1:7" x14ac:dyDescent="0.35">
      <c r="A144" s="10" t="s">
        <v>21</v>
      </c>
      <c r="B144" s="19">
        <v>33</v>
      </c>
      <c r="C144" s="19">
        <v>121</v>
      </c>
      <c r="D144" s="19">
        <v>9.6</v>
      </c>
      <c r="E144" s="19">
        <v>3.1</v>
      </c>
      <c r="F144" s="19">
        <v>0.2</v>
      </c>
      <c r="G144" s="19">
        <v>0.15</v>
      </c>
    </row>
    <row r="145" spans="1:7" x14ac:dyDescent="0.35">
      <c r="A145" s="10" t="s">
        <v>23</v>
      </c>
      <c r="B145" s="19">
        <v>31</v>
      </c>
      <c r="C145" s="19">
        <v>121</v>
      </c>
      <c r="D145" s="19">
        <v>3</v>
      </c>
      <c r="E145" s="19">
        <v>1.4</v>
      </c>
      <c r="F145" s="19">
        <v>0.17</v>
      </c>
      <c r="G145" s="19">
        <v>0.1</v>
      </c>
    </row>
    <row r="146" spans="1:7" x14ac:dyDescent="0.35">
      <c r="A146" s="10" t="s">
        <v>24</v>
      </c>
      <c r="B146" s="19">
        <v>31</v>
      </c>
      <c r="C146" s="19">
        <v>188</v>
      </c>
      <c r="D146" s="19">
        <v>2.6</v>
      </c>
      <c r="E146" s="19">
        <v>0.2</v>
      </c>
      <c r="F146" s="19">
        <v>0.11</v>
      </c>
      <c r="G146" s="19">
        <v>0.12</v>
      </c>
    </row>
    <row r="147" spans="1:7" x14ac:dyDescent="0.35">
      <c r="A147" s="10" t="s">
        <v>24</v>
      </c>
      <c r="B147" s="19">
        <v>37</v>
      </c>
      <c r="C147" s="19">
        <v>220</v>
      </c>
      <c r="D147" s="19">
        <v>10.7</v>
      </c>
      <c r="E147" s="19">
        <v>12.6</v>
      </c>
      <c r="F147" s="19">
        <v>0.86</v>
      </c>
      <c r="G147" s="19">
        <v>0.45</v>
      </c>
    </row>
    <row r="148" spans="1:7" x14ac:dyDescent="0.35">
      <c r="A148" s="10" t="s">
        <v>60</v>
      </c>
      <c r="B148" s="19">
        <v>30</v>
      </c>
      <c r="C148" s="19">
        <v>111</v>
      </c>
      <c r="D148" s="19">
        <v>12.9</v>
      </c>
      <c r="E148" s="19">
        <v>9.6999999999999993</v>
      </c>
      <c r="F148" s="19">
        <v>0.36</v>
      </c>
      <c r="G148" s="19">
        <v>0.27</v>
      </c>
    </row>
    <row r="149" spans="1:7" x14ac:dyDescent="0.35">
      <c r="A149" s="10" t="s">
        <v>16</v>
      </c>
      <c r="B149" s="19">
        <v>20</v>
      </c>
      <c r="C149" s="19">
        <v>25</v>
      </c>
      <c r="D149" s="19">
        <v>3.2</v>
      </c>
      <c r="E149" s="19">
        <v>0.4</v>
      </c>
      <c r="F149" s="19">
        <v>0.1</v>
      </c>
      <c r="G149" s="19">
        <v>0.17</v>
      </c>
    </row>
    <row r="150" spans="1:7" x14ac:dyDescent="0.35">
      <c r="A150" s="10" t="s">
        <v>17</v>
      </c>
      <c r="B150" s="19">
        <v>20</v>
      </c>
      <c r="C150" s="19">
        <v>112</v>
      </c>
      <c r="D150" s="19">
        <v>5.7</v>
      </c>
      <c r="E150" s="19">
        <v>6.6</v>
      </c>
      <c r="F150" s="19">
        <v>0.16</v>
      </c>
      <c r="G150" s="19">
        <v>0.13</v>
      </c>
    </row>
    <row r="151" spans="1:7" x14ac:dyDescent="0.35">
      <c r="A151" s="10" t="s">
        <v>18</v>
      </c>
      <c r="B151" s="19">
        <v>23</v>
      </c>
      <c r="C151" s="19">
        <v>37</v>
      </c>
      <c r="D151" s="19">
        <v>4</v>
      </c>
      <c r="E151" s="19">
        <v>4.2</v>
      </c>
      <c r="F151" s="19">
        <v>0.11</v>
      </c>
      <c r="G151" s="19">
        <v>0.14000000000000001</v>
      </c>
    </row>
    <row r="152" spans="1:7" x14ac:dyDescent="0.35">
      <c r="A152" s="10" t="s">
        <v>19</v>
      </c>
      <c r="B152" s="19">
        <v>33</v>
      </c>
      <c r="C152" s="19">
        <v>131</v>
      </c>
      <c r="D152" s="19">
        <v>22.6</v>
      </c>
      <c r="E152" s="19">
        <v>45.1</v>
      </c>
      <c r="F152" s="19">
        <v>0.31</v>
      </c>
      <c r="G152" s="19">
        <v>0.12</v>
      </c>
    </row>
    <row r="153" spans="1:7" x14ac:dyDescent="0.35">
      <c r="A153" s="10" t="s">
        <v>20</v>
      </c>
      <c r="B153" s="19">
        <v>42</v>
      </c>
      <c r="C153" s="19">
        <v>307</v>
      </c>
      <c r="D153" s="19">
        <v>13.3</v>
      </c>
      <c r="E153" s="19">
        <v>10</v>
      </c>
      <c r="F153" s="19">
        <v>0.28000000000000003</v>
      </c>
      <c r="G153" s="19">
        <v>0.21</v>
      </c>
    </row>
    <row r="154" spans="1:7" x14ac:dyDescent="0.35">
      <c r="A154" s="10" t="s">
        <v>61</v>
      </c>
      <c r="B154" s="19">
        <v>42</v>
      </c>
      <c r="C154" s="19">
        <v>134</v>
      </c>
      <c r="D154" s="19">
        <v>5.4</v>
      </c>
      <c r="E154" s="19">
        <v>4.2</v>
      </c>
      <c r="F154" s="19">
        <v>0.69</v>
      </c>
      <c r="G154" s="19">
        <v>0.43</v>
      </c>
    </row>
    <row r="155" spans="1:7" x14ac:dyDescent="0.35">
      <c r="A155" s="10" t="s">
        <v>62</v>
      </c>
      <c r="B155" s="19">
        <v>49</v>
      </c>
      <c r="C155" s="19">
        <v>73</v>
      </c>
      <c r="D155" s="19">
        <v>5.3</v>
      </c>
      <c r="E155" s="19">
        <v>14</v>
      </c>
      <c r="F155" s="19">
        <v>1.51</v>
      </c>
      <c r="G155" s="19">
        <v>0.69</v>
      </c>
    </row>
    <row r="156" spans="1:7" x14ac:dyDescent="0.35">
      <c r="A156" s="10" t="s">
        <v>63</v>
      </c>
      <c r="B156" s="19">
        <v>46</v>
      </c>
      <c r="C156" s="19">
        <v>51</v>
      </c>
      <c r="D156" s="19">
        <v>1.7</v>
      </c>
      <c r="E156" s="19">
        <v>3.8</v>
      </c>
      <c r="F156" s="19">
        <v>0.16</v>
      </c>
      <c r="G156" s="19">
        <v>0.1</v>
      </c>
    </row>
    <row r="157" spans="1:7" x14ac:dyDescent="0.35">
      <c r="A157" s="10" t="s">
        <v>65</v>
      </c>
      <c r="B157" s="19">
        <v>21</v>
      </c>
      <c r="C157" s="19">
        <v>245</v>
      </c>
      <c r="D157" s="19">
        <v>27.7</v>
      </c>
      <c r="E157" s="19">
        <v>22.3</v>
      </c>
      <c r="F157" s="19">
        <v>1.37</v>
      </c>
      <c r="G157" s="19">
        <v>0.8</v>
      </c>
    </row>
    <row r="158" spans="1:7" x14ac:dyDescent="0.35">
      <c r="A158" s="10" t="s">
        <v>66</v>
      </c>
      <c r="B158" s="19">
        <v>24</v>
      </c>
      <c r="C158" s="19">
        <v>22</v>
      </c>
      <c r="D158" s="19">
        <v>3.3</v>
      </c>
      <c r="E158" s="19">
        <v>1.7</v>
      </c>
      <c r="F158" s="19">
        <v>0.17</v>
      </c>
      <c r="G158" s="19">
        <v>0.15</v>
      </c>
    </row>
    <row r="159" spans="1:7" x14ac:dyDescent="0.35">
      <c r="A159" s="10" t="s">
        <v>67</v>
      </c>
      <c r="B159" s="19">
        <v>26</v>
      </c>
      <c r="C159" s="19">
        <v>57</v>
      </c>
      <c r="D159" s="19">
        <v>3.3</v>
      </c>
      <c r="E159" s="19">
        <v>0.4</v>
      </c>
      <c r="F159" s="19">
        <v>0.1</v>
      </c>
      <c r="G159" s="19">
        <v>0.11</v>
      </c>
    </row>
    <row r="160" spans="1:7" x14ac:dyDescent="0.35">
      <c r="A160" s="10" t="s">
        <v>68</v>
      </c>
      <c r="B160" s="19">
        <v>26</v>
      </c>
      <c r="C160" s="19">
        <v>78</v>
      </c>
      <c r="D160" s="19">
        <v>3.5</v>
      </c>
      <c r="E160" s="19">
        <v>1.9</v>
      </c>
      <c r="F160" s="19">
        <v>0.19</v>
      </c>
      <c r="G160" s="19">
        <v>0.17</v>
      </c>
    </row>
    <row r="161" spans="1:7" x14ac:dyDescent="0.35">
      <c r="A161" s="10" t="s">
        <v>69</v>
      </c>
      <c r="B161" s="19">
        <v>22</v>
      </c>
      <c r="C161" s="19">
        <v>133</v>
      </c>
      <c r="D161" s="19">
        <v>19.600000000000001</v>
      </c>
      <c r="E161" s="19">
        <v>3</v>
      </c>
      <c r="F161" s="19">
        <v>0.59</v>
      </c>
      <c r="G161" s="19">
        <v>0.41</v>
      </c>
    </row>
    <row r="162" spans="1:7" x14ac:dyDescent="0.35">
      <c r="A162" s="10" t="s">
        <v>70</v>
      </c>
      <c r="B162" s="19">
        <v>21</v>
      </c>
      <c r="C162" s="19">
        <v>83</v>
      </c>
      <c r="D162" s="19">
        <v>2.6</v>
      </c>
      <c r="E162" s="19">
        <v>3.3</v>
      </c>
      <c r="F162" s="19">
        <v>0.18</v>
      </c>
      <c r="G162" s="19">
        <v>0.38</v>
      </c>
    </row>
    <row r="163" spans="1:7" x14ac:dyDescent="0.35">
      <c r="A163" s="10" t="s">
        <v>47</v>
      </c>
      <c r="B163" s="19">
        <v>26</v>
      </c>
      <c r="C163" s="19">
        <v>84</v>
      </c>
      <c r="D163" s="19">
        <v>5.7</v>
      </c>
      <c r="E163" s="19">
        <v>0.8</v>
      </c>
      <c r="F163" s="19">
        <v>0.72</v>
      </c>
      <c r="G163" s="19">
        <v>0.31</v>
      </c>
    </row>
    <row r="164" spans="1:7" x14ac:dyDescent="0.35">
      <c r="A164" s="10" t="s">
        <v>48</v>
      </c>
      <c r="B164" s="19">
        <v>32</v>
      </c>
      <c r="C164" s="19">
        <v>188</v>
      </c>
      <c r="D164" s="19">
        <v>1.1000000000000001</v>
      </c>
      <c r="E164" s="19">
        <v>2.2999999999999998</v>
      </c>
      <c r="F164" s="19">
        <v>0.94</v>
      </c>
      <c r="G164" s="19">
        <v>0.24</v>
      </c>
    </row>
    <row r="165" spans="1:7" x14ac:dyDescent="0.35">
      <c r="A165" s="10" t="s">
        <v>49</v>
      </c>
      <c r="B165" s="19">
        <v>18</v>
      </c>
      <c r="C165" s="19">
        <v>396</v>
      </c>
      <c r="D165" s="19">
        <v>28.5</v>
      </c>
      <c r="E165" s="19">
        <v>49.1</v>
      </c>
      <c r="F165" s="19">
        <v>1.32</v>
      </c>
      <c r="G165" s="19">
        <v>0.68</v>
      </c>
    </row>
    <row r="166" spans="1:7" x14ac:dyDescent="0.35">
      <c r="A166" s="10" t="s">
        <v>50</v>
      </c>
      <c r="B166" s="19">
        <v>22</v>
      </c>
      <c r="C166" s="19">
        <v>109</v>
      </c>
      <c r="D166" s="19">
        <v>12.9</v>
      </c>
      <c r="E166" s="19">
        <v>23.1</v>
      </c>
      <c r="F166" s="19">
        <v>0.1</v>
      </c>
      <c r="G166" s="19">
        <v>0.1</v>
      </c>
    </row>
    <row r="167" spans="1:7" x14ac:dyDescent="0.35">
      <c r="A167" s="10" t="s">
        <v>51</v>
      </c>
      <c r="B167" s="19">
        <v>34</v>
      </c>
      <c r="C167" s="19">
        <v>78</v>
      </c>
      <c r="D167" s="19">
        <v>3.3</v>
      </c>
      <c r="E167" s="19">
        <v>5.4</v>
      </c>
      <c r="F167" s="19">
        <v>0.12</v>
      </c>
      <c r="G167" s="19">
        <v>0.17</v>
      </c>
    </row>
    <row r="168" spans="1:7" x14ac:dyDescent="0.35">
      <c r="A168" s="10" t="s">
        <v>52</v>
      </c>
      <c r="B168" s="19">
        <v>28</v>
      </c>
      <c r="C168" s="19">
        <v>86</v>
      </c>
      <c r="D168" s="19">
        <v>3.1</v>
      </c>
      <c r="E168" s="19">
        <v>0.1</v>
      </c>
      <c r="F168" s="19">
        <v>0.64</v>
      </c>
      <c r="G168" s="19">
        <v>0.4</v>
      </c>
    </row>
    <row r="169" spans="1:7" x14ac:dyDescent="0.35">
      <c r="A169" s="10" t="s">
        <v>53</v>
      </c>
      <c r="B169" s="19">
        <v>33</v>
      </c>
      <c r="C169" s="19">
        <v>79</v>
      </c>
      <c r="D169" s="19">
        <v>2.5</v>
      </c>
      <c r="E169" s="19">
        <v>1.2</v>
      </c>
      <c r="F169" s="19">
        <v>0.14000000000000001</v>
      </c>
      <c r="G169" s="19">
        <v>0.21</v>
      </c>
    </row>
    <row r="170" spans="1:7" x14ac:dyDescent="0.35">
      <c r="A170" s="10" t="s">
        <v>54</v>
      </c>
      <c r="B170" s="19">
        <v>31</v>
      </c>
      <c r="C170" s="19">
        <v>70</v>
      </c>
      <c r="D170" s="19">
        <v>6.2</v>
      </c>
      <c r="E170" s="19">
        <v>5.0999999999999996</v>
      </c>
      <c r="F170" s="19">
        <v>0.1</v>
      </c>
      <c r="G170" s="19">
        <v>0.13</v>
      </c>
    </row>
    <row r="171" spans="1:7" x14ac:dyDescent="0.35">
      <c r="A171" s="10" t="s">
        <v>55</v>
      </c>
      <c r="B171" s="19">
        <v>21</v>
      </c>
      <c r="C171" s="19">
        <v>76</v>
      </c>
      <c r="D171" s="19">
        <v>3.2</v>
      </c>
      <c r="E171" s="19">
        <v>2.6</v>
      </c>
      <c r="F171" s="19">
        <v>0.33</v>
      </c>
      <c r="G171" s="19">
        <v>0.4</v>
      </c>
    </row>
    <row r="172" spans="1:7" x14ac:dyDescent="0.35">
      <c r="A172" s="10" t="s">
        <v>56</v>
      </c>
      <c r="B172" s="19">
        <v>25</v>
      </c>
      <c r="C172" s="19">
        <v>245</v>
      </c>
      <c r="D172" s="19">
        <v>14.7</v>
      </c>
      <c r="E172" s="19">
        <v>0.9</v>
      </c>
      <c r="F172" s="19">
        <v>1.73</v>
      </c>
      <c r="G172" s="19">
        <v>0.21</v>
      </c>
    </row>
    <row r="173" spans="1:7" x14ac:dyDescent="0.35">
      <c r="A173" s="10" t="s">
        <v>35</v>
      </c>
      <c r="B173" s="19">
        <v>70</v>
      </c>
      <c r="C173" s="19">
        <v>389</v>
      </c>
      <c r="D173" s="19">
        <v>11</v>
      </c>
      <c r="E173" s="19">
        <v>1.9</v>
      </c>
      <c r="F173" s="19">
        <v>1.9</v>
      </c>
      <c r="G173" s="19">
        <v>0.52</v>
      </c>
    </row>
    <row r="174" spans="1:7" x14ac:dyDescent="0.35">
      <c r="A174" s="10" t="s">
        <v>36</v>
      </c>
      <c r="B174" s="19">
        <v>45</v>
      </c>
      <c r="C174" s="19">
        <v>230</v>
      </c>
      <c r="D174" s="19">
        <v>29.7</v>
      </c>
      <c r="E174" s="19">
        <v>6.7</v>
      </c>
      <c r="F174" s="19">
        <v>1.23</v>
      </c>
      <c r="G174" s="19">
        <v>0.49</v>
      </c>
    </row>
    <row r="175" spans="1:7" x14ac:dyDescent="0.35">
      <c r="A175" s="10" t="s">
        <v>37</v>
      </c>
      <c r="B175" s="19">
        <v>28</v>
      </c>
      <c r="C175" s="19">
        <v>105</v>
      </c>
      <c r="D175" s="19">
        <v>0.2</v>
      </c>
      <c r="E175" s="19">
        <v>1</v>
      </c>
      <c r="F175" s="19">
        <v>0.16</v>
      </c>
      <c r="G175" s="19">
        <v>0.19</v>
      </c>
    </row>
    <row r="176" spans="1:7" x14ac:dyDescent="0.35">
      <c r="A176" s="10" t="s">
        <v>38</v>
      </c>
      <c r="B176" s="19">
        <v>21</v>
      </c>
      <c r="C176" s="19">
        <v>56</v>
      </c>
      <c r="D176" s="19">
        <v>0.1</v>
      </c>
      <c r="E176" s="19">
        <v>1.3</v>
      </c>
      <c r="F176" s="19">
        <v>0.74</v>
      </c>
      <c r="G176" s="19">
        <v>0.17</v>
      </c>
    </row>
    <row r="177" spans="1:7" x14ac:dyDescent="0.35">
      <c r="A177" s="10" t="s">
        <v>39</v>
      </c>
      <c r="B177" s="19">
        <v>27</v>
      </c>
      <c r="C177" s="19">
        <v>46</v>
      </c>
      <c r="D177" s="19">
        <v>1.8</v>
      </c>
      <c r="E177" s="19">
        <v>0.6</v>
      </c>
      <c r="F177" s="19">
        <v>0.4</v>
      </c>
      <c r="G177" s="19">
        <v>0.25</v>
      </c>
    </row>
    <row r="178" spans="1:7" x14ac:dyDescent="0.35">
      <c r="A178" s="10" t="s">
        <v>40</v>
      </c>
      <c r="B178" s="19">
        <v>36</v>
      </c>
      <c r="C178" s="19">
        <v>48</v>
      </c>
      <c r="D178" s="19">
        <v>1.8</v>
      </c>
      <c r="E178" s="19">
        <v>1.2</v>
      </c>
      <c r="F178" s="19">
        <v>0.18</v>
      </c>
      <c r="G178" s="19">
        <v>0.14000000000000001</v>
      </c>
    </row>
    <row r="179" spans="1:7" x14ac:dyDescent="0.35">
      <c r="A179" s="10" t="s">
        <v>41</v>
      </c>
      <c r="B179" s="19">
        <v>40</v>
      </c>
      <c r="C179" s="19">
        <v>34</v>
      </c>
      <c r="D179" s="19">
        <v>0.3</v>
      </c>
      <c r="E179" s="19">
        <v>3</v>
      </c>
      <c r="F179" s="19">
        <v>0.17</v>
      </c>
      <c r="G179" s="19">
        <v>0.15</v>
      </c>
    </row>
    <row r="180" spans="1:7" x14ac:dyDescent="0.35">
      <c r="A180" s="10" t="s">
        <v>42</v>
      </c>
      <c r="B180" s="19">
        <v>12</v>
      </c>
      <c r="C180" s="19">
        <v>133</v>
      </c>
      <c r="D180" s="19">
        <v>6.1</v>
      </c>
      <c r="E180" s="19">
        <v>6.2</v>
      </c>
      <c r="F180" s="19">
        <v>0.32</v>
      </c>
      <c r="G180" s="19">
        <v>0.37</v>
      </c>
    </row>
    <row r="181" spans="1:7" x14ac:dyDescent="0.35">
      <c r="A181" s="10" t="s">
        <v>100</v>
      </c>
      <c r="B181" s="19">
        <v>20</v>
      </c>
      <c r="C181" s="19">
        <v>440</v>
      </c>
      <c r="D181" s="19">
        <v>0.5</v>
      </c>
      <c r="E181" s="19">
        <v>2.1</v>
      </c>
      <c r="F181" s="19">
        <v>0.13</v>
      </c>
      <c r="G181" s="19">
        <v>0.17</v>
      </c>
    </row>
    <row r="182" spans="1:7" x14ac:dyDescent="0.35">
      <c r="A182" s="10" t="s">
        <v>101</v>
      </c>
      <c r="B182" s="19">
        <v>27</v>
      </c>
      <c r="C182" s="19">
        <v>411</v>
      </c>
      <c r="D182" s="19">
        <v>59.2</v>
      </c>
      <c r="E182" s="19">
        <v>27</v>
      </c>
      <c r="F182" s="19">
        <v>2.09</v>
      </c>
      <c r="G182" s="19">
        <v>0.69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N385"/>
  <sheetViews>
    <sheetView tabSelected="1" workbookViewId="0">
      <selection activeCell="A350" sqref="A350"/>
    </sheetView>
  </sheetViews>
  <sheetFormatPr defaultRowHeight="14.5" x14ac:dyDescent="0.35"/>
  <cols>
    <col min="1" max="1" width="30.1796875" customWidth="1"/>
    <col min="2" max="2" width="18.90625" customWidth="1"/>
    <col min="3" max="4" width="16.81640625" customWidth="1"/>
    <col min="5" max="5" width="16.54296875" customWidth="1"/>
    <col min="6" max="6" width="24.6328125" customWidth="1"/>
    <col min="7" max="7" width="66.54296875" customWidth="1"/>
  </cols>
  <sheetData>
    <row r="1" spans="1:7" ht="15.5" thickTop="1" thickBot="1" x14ac:dyDescent="0.4">
      <c r="A1" s="29" t="s">
        <v>114</v>
      </c>
      <c r="B1" s="29" t="s">
        <v>115</v>
      </c>
      <c r="C1" s="29" t="s">
        <v>116</v>
      </c>
      <c r="D1" s="29" t="s">
        <v>117</v>
      </c>
      <c r="E1" s="29" t="s">
        <v>118</v>
      </c>
      <c r="F1" s="29" t="s">
        <v>119</v>
      </c>
      <c r="G1" s="29" t="s">
        <v>129</v>
      </c>
    </row>
    <row r="2" spans="1:7" ht="15.5" thickTop="1" thickBot="1" x14ac:dyDescent="0.4">
      <c r="A2" s="32" t="s">
        <v>123</v>
      </c>
      <c r="B2" s="30" t="s">
        <v>120</v>
      </c>
      <c r="C2" s="31" t="s">
        <v>121</v>
      </c>
      <c r="D2" s="31"/>
      <c r="E2" s="31"/>
      <c r="F2" s="31" t="s">
        <v>122</v>
      </c>
      <c r="G2" s="31" t="s">
        <v>130</v>
      </c>
    </row>
    <row r="3" spans="1:7" ht="15.5" thickTop="1" thickBot="1" x14ac:dyDescent="0.4">
      <c r="A3" s="32" t="s">
        <v>124</v>
      </c>
      <c r="B3" s="30" t="s">
        <v>120</v>
      </c>
      <c r="C3" s="31" t="s">
        <v>121</v>
      </c>
      <c r="D3" s="31"/>
      <c r="E3" s="31"/>
      <c r="F3" s="31" t="s">
        <v>122</v>
      </c>
      <c r="G3" s="31" t="s">
        <v>130</v>
      </c>
    </row>
    <row r="4" spans="1:7" ht="15.5" thickTop="1" thickBot="1" x14ac:dyDescent="0.4">
      <c r="A4" s="32" t="s">
        <v>125</v>
      </c>
      <c r="B4" s="30" t="s">
        <v>120</v>
      </c>
      <c r="C4" s="31" t="s">
        <v>121</v>
      </c>
      <c r="D4" s="31"/>
      <c r="E4" s="31"/>
      <c r="F4" s="31" t="s">
        <v>122</v>
      </c>
      <c r="G4" s="31" t="s">
        <v>130</v>
      </c>
    </row>
    <row r="5" spans="1:7" ht="15.5" thickTop="1" thickBot="1" x14ac:dyDescent="0.4">
      <c r="A5" s="32" t="s">
        <v>126</v>
      </c>
      <c r="B5" s="30" t="s">
        <v>120</v>
      </c>
      <c r="C5" s="31" t="s">
        <v>121</v>
      </c>
      <c r="D5" s="31"/>
      <c r="E5" s="31"/>
      <c r="F5" s="31" t="s">
        <v>122</v>
      </c>
      <c r="G5" s="31" t="s">
        <v>130</v>
      </c>
    </row>
    <row r="6" spans="1:7" ht="15.5" thickTop="1" thickBot="1" x14ac:dyDescent="0.4">
      <c r="A6" s="32" t="s">
        <v>127</v>
      </c>
      <c r="B6" s="30" t="s">
        <v>120</v>
      </c>
      <c r="C6" s="31" t="s">
        <v>121</v>
      </c>
      <c r="D6" s="31"/>
      <c r="E6" s="31"/>
      <c r="F6" s="31" t="s">
        <v>122</v>
      </c>
      <c r="G6" s="31" t="s">
        <v>130</v>
      </c>
    </row>
    <row r="7" spans="1:7" ht="15.5" thickTop="1" thickBot="1" x14ac:dyDescent="0.4">
      <c r="A7" s="32" t="s">
        <v>128</v>
      </c>
      <c r="B7" s="30" t="s">
        <v>120</v>
      </c>
      <c r="C7" s="31" t="s">
        <v>121</v>
      </c>
      <c r="D7" s="31"/>
      <c r="E7" s="31"/>
      <c r="F7" s="31" t="s">
        <v>122</v>
      </c>
      <c r="G7" s="31" t="s">
        <v>130</v>
      </c>
    </row>
    <row r="8" spans="1:7" ht="15.5" thickTop="1" thickBot="1" x14ac:dyDescent="0.4">
      <c r="A8" s="32" t="s">
        <v>135</v>
      </c>
      <c r="B8" s="30" t="s">
        <v>134</v>
      </c>
      <c r="C8" s="31" t="s">
        <v>133</v>
      </c>
      <c r="D8" s="31">
        <v>202107004</v>
      </c>
      <c r="E8" s="31" t="s">
        <v>146</v>
      </c>
      <c r="F8" s="31" t="s">
        <v>132</v>
      </c>
      <c r="G8" s="31" t="s">
        <v>131</v>
      </c>
    </row>
    <row r="9" spans="1:7" ht="15.5" thickTop="1" thickBot="1" x14ac:dyDescent="0.4">
      <c r="A9" s="32" t="s">
        <v>136</v>
      </c>
      <c r="B9" s="30" t="s">
        <v>134</v>
      </c>
      <c r="C9" s="31" t="s">
        <v>133</v>
      </c>
      <c r="D9" s="31">
        <v>202107004</v>
      </c>
      <c r="E9" s="31" t="s">
        <v>141</v>
      </c>
      <c r="F9" s="31" t="s">
        <v>132</v>
      </c>
      <c r="G9" s="31" t="s">
        <v>131</v>
      </c>
    </row>
    <row r="10" spans="1:7" ht="15.5" thickTop="1" thickBot="1" x14ac:dyDescent="0.4">
      <c r="A10" s="32" t="s">
        <v>137</v>
      </c>
      <c r="B10" s="30" t="s">
        <v>134</v>
      </c>
      <c r="C10" s="31" t="s">
        <v>133</v>
      </c>
      <c r="D10" s="31">
        <v>202107004</v>
      </c>
      <c r="E10" s="31" t="s">
        <v>142</v>
      </c>
      <c r="F10" s="31" t="s">
        <v>132</v>
      </c>
      <c r="G10" s="31" t="s">
        <v>131</v>
      </c>
    </row>
    <row r="11" spans="1:7" ht="15.5" thickTop="1" thickBot="1" x14ac:dyDescent="0.4">
      <c r="A11" s="32" t="s">
        <v>138</v>
      </c>
      <c r="B11" s="30" t="s">
        <v>134</v>
      </c>
      <c r="C11" s="31" t="s">
        <v>133</v>
      </c>
      <c r="D11" s="31">
        <v>202107004</v>
      </c>
      <c r="E11" s="31" t="s">
        <v>143</v>
      </c>
      <c r="F11" s="31" t="s">
        <v>132</v>
      </c>
      <c r="G11" s="31" t="s">
        <v>131</v>
      </c>
    </row>
    <row r="12" spans="1:7" ht="15.5" thickTop="1" thickBot="1" x14ac:dyDescent="0.4">
      <c r="A12" s="32" t="s">
        <v>139</v>
      </c>
      <c r="B12" s="30" t="s">
        <v>134</v>
      </c>
      <c r="C12" s="31" t="s">
        <v>133</v>
      </c>
      <c r="D12" s="31">
        <v>202107004</v>
      </c>
      <c r="E12" s="31" t="s">
        <v>144</v>
      </c>
      <c r="F12" s="31" t="s">
        <v>132</v>
      </c>
      <c r="G12" s="31" t="s">
        <v>131</v>
      </c>
    </row>
    <row r="13" spans="1:7" ht="15.5" thickTop="1" thickBot="1" x14ac:dyDescent="0.4">
      <c r="A13" s="32" t="s">
        <v>140</v>
      </c>
      <c r="B13" s="30" t="s">
        <v>134</v>
      </c>
      <c r="C13" s="31" t="s">
        <v>133</v>
      </c>
      <c r="D13" s="31">
        <v>202107004</v>
      </c>
      <c r="E13" s="31" t="s">
        <v>145</v>
      </c>
      <c r="F13" s="31" t="s">
        <v>132</v>
      </c>
      <c r="G13" s="31" t="s">
        <v>131</v>
      </c>
    </row>
    <row r="14" spans="1:7" ht="15" thickTop="1" x14ac:dyDescent="0.35"/>
    <row r="295" spans="1:12" ht="15.5" x14ac:dyDescent="0.35">
      <c r="A295" s="33" t="s">
        <v>147</v>
      </c>
      <c r="B295" s="33"/>
      <c r="C295" s="33"/>
      <c r="D295" s="33"/>
      <c r="E295" s="33"/>
      <c r="F295" s="33"/>
      <c r="G295" s="33"/>
      <c r="H295" s="33"/>
      <c r="I295" s="33"/>
      <c r="J295" s="33"/>
      <c r="K295" s="33"/>
      <c r="L295" s="33"/>
    </row>
    <row r="296" spans="1:12" ht="15.5" x14ac:dyDescent="0.35">
      <c r="A296" s="33" t="s">
        <v>148</v>
      </c>
      <c r="B296" s="33"/>
      <c r="C296" s="33"/>
      <c r="D296" s="33"/>
      <c r="E296" s="33"/>
      <c r="F296" s="33"/>
      <c r="G296" s="33"/>
      <c r="H296" s="33"/>
      <c r="I296" s="33"/>
      <c r="J296" s="33"/>
      <c r="K296" s="33"/>
      <c r="L296" s="33"/>
    </row>
    <row r="297" spans="1:12" ht="15.5" x14ac:dyDescent="0.35">
      <c r="A297" s="33" t="s">
        <v>149</v>
      </c>
      <c r="B297" s="33"/>
      <c r="C297" s="33"/>
      <c r="D297" s="33"/>
      <c r="E297" s="33"/>
      <c r="F297" s="33"/>
      <c r="G297" s="33"/>
      <c r="H297" s="33"/>
      <c r="I297" s="33"/>
      <c r="J297" s="33"/>
      <c r="K297" s="33"/>
      <c r="L297" s="33"/>
    </row>
    <row r="298" spans="1:12" ht="15.5" x14ac:dyDescent="0.35">
      <c r="A298" s="33" t="s">
        <v>150</v>
      </c>
      <c r="B298" s="33"/>
      <c r="C298" s="33"/>
      <c r="D298" s="33"/>
      <c r="E298" s="33"/>
      <c r="F298" s="33"/>
      <c r="G298" s="33"/>
      <c r="H298" s="33"/>
      <c r="I298" s="33"/>
      <c r="J298" s="33"/>
      <c r="K298" s="33"/>
      <c r="L298" s="33"/>
    </row>
    <row r="299" spans="1:12" ht="15.5" x14ac:dyDescent="0.35">
      <c r="A299" s="33" t="s">
        <v>151</v>
      </c>
      <c r="B299" s="33"/>
      <c r="C299" s="33"/>
      <c r="D299" s="33"/>
      <c r="E299" s="33"/>
      <c r="F299" s="33"/>
      <c r="G299" s="33"/>
      <c r="H299" s="33"/>
      <c r="I299" s="33"/>
      <c r="J299" s="33"/>
      <c r="K299" s="33"/>
      <c r="L299" s="33"/>
    </row>
    <row r="302" spans="1:12" ht="15.5" x14ac:dyDescent="0.35">
      <c r="A302" s="34" t="s">
        <v>152</v>
      </c>
      <c r="B302" s="33"/>
      <c r="C302" s="33"/>
      <c r="D302" s="33"/>
      <c r="E302" s="33"/>
      <c r="F302" s="33"/>
      <c r="G302" s="33"/>
      <c r="H302" s="33"/>
      <c r="I302" s="33"/>
      <c r="J302" s="33"/>
      <c r="K302" s="33"/>
    </row>
    <row r="303" spans="1:12" ht="15.5" x14ac:dyDescent="0.35">
      <c r="A303" s="33" t="s">
        <v>153</v>
      </c>
      <c r="B303" s="33"/>
      <c r="C303" s="33"/>
      <c r="D303" s="33"/>
      <c r="E303" s="33"/>
      <c r="F303" s="33"/>
      <c r="G303" s="33"/>
      <c r="H303" s="33"/>
      <c r="I303" s="33"/>
      <c r="J303" s="33"/>
      <c r="K303" s="33"/>
    </row>
    <row r="304" spans="1:12" ht="15.5" x14ac:dyDescent="0.35">
      <c r="A304" s="33" t="s">
        <v>154</v>
      </c>
      <c r="B304" s="33"/>
      <c r="C304" s="33"/>
      <c r="D304" s="33"/>
      <c r="E304" s="33"/>
      <c r="F304" s="33"/>
      <c r="G304" s="33"/>
      <c r="H304" s="33"/>
      <c r="I304" s="33"/>
      <c r="J304" s="33"/>
      <c r="K304" s="33"/>
    </row>
    <row r="305" spans="1:13" ht="15.5" x14ac:dyDescent="0.35">
      <c r="A305" s="33" t="s">
        <v>155</v>
      </c>
      <c r="B305" s="33"/>
      <c r="C305" s="33"/>
      <c r="D305" s="33"/>
      <c r="E305" s="33"/>
      <c r="F305" s="33"/>
      <c r="G305" s="33"/>
      <c r="H305" s="33"/>
      <c r="I305" s="33"/>
      <c r="J305" s="33"/>
      <c r="K305" s="33"/>
    </row>
    <row r="306" spans="1:13" ht="15.5" x14ac:dyDescent="0.35">
      <c r="A306" s="33" t="s">
        <v>156</v>
      </c>
      <c r="B306" s="33"/>
      <c r="C306" s="33"/>
      <c r="D306" s="33"/>
      <c r="E306" s="33"/>
      <c r="F306" s="33"/>
      <c r="G306" s="33"/>
      <c r="H306" s="33"/>
      <c r="I306" s="33"/>
      <c r="J306" s="33"/>
      <c r="K306" s="33"/>
    </row>
    <row r="307" spans="1:13" ht="15.5" x14ac:dyDescent="0.35">
      <c r="A307" s="33" t="s">
        <v>157</v>
      </c>
      <c r="B307" s="33"/>
      <c r="C307" s="33"/>
      <c r="D307" s="33"/>
      <c r="E307" s="33"/>
      <c r="F307" s="33"/>
      <c r="G307" s="33"/>
      <c r="H307" s="33"/>
      <c r="I307" s="33"/>
      <c r="J307" s="33"/>
      <c r="K307" s="33"/>
    </row>
    <row r="308" spans="1:13" ht="15.5" x14ac:dyDescent="0.35">
      <c r="A308" s="33" t="s">
        <v>158</v>
      </c>
      <c r="B308" s="33"/>
      <c r="C308" s="33"/>
      <c r="D308" s="33"/>
      <c r="E308" s="33"/>
      <c r="F308" s="33"/>
      <c r="G308" s="33"/>
      <c r="H308" s="33"/>
      <c r="I308" s="33"/>
      <c r="J308" s="33"/>
      <c r="K308" s="33"/>
    </row>
    <row r="311" spans="1:13" ht="15.5" x14ac:dyDescent="0.35">
      <c r="A311" s="33" t="s">
        <v>159</v>
      </c>
      <c r="B311" s="33"/>
      <c r="C311" s="33"/>
      <c r="D311" s="33"/>
      <c r="E311" s="33"/>
      <c r="F311" s="33"/>
      <c r="G311" s="33"/>
      <c r="H311" s="33"/>
      <c r="I311" s="33"/>
      <c r="J311" s="28"/>
      <c r="K311" s="28"/>
      <c r="L311" s="28"/>
      <c r="M311" s="28"/>
    </row>
    <row r="312" spans="1:13" ht="15.5" x14ac:dyDescent="0.35">
      <c r="A312" s="33" t="s">
        <v>160</v>
      </c>
      <c r="B312" s="33"/>
      <c r="C312" s="33"/>
      <c r="D312" s="33"/>
      <c r="E312" s="33"/>
      <c r="F312" s="33"/>
      <c r="G312" s="33"/>
      <c r="H312" s="33"/>
      <c r="I312" s="33"/>
      <c r="J312" s="28"/>
      <c r="K312" s="28"/>
      <c r="L312" s="28"/>
      <c r="M312" s="28"/>
    </row>
    <row r="313" spans="1:13" ht="15.5" x14ac:dyDescent="0.35">
      <c r="A313" s="33" t="s">
        <v>161</v>
      </c>
      <c r="B313" s="33"/>
      <c r="C313" s="33"/>
      <c r="D313" s="33"/>
      <c r="E313" s="33"/>
      <c r="F313" s="33"/>
      <c r="G313" s="33"/>
      <c r="H313" s="33"/>
      <c r="I313" s="33"/>
      <c r="J313" s="28"/>
      <c r="K313" s="28"/>
      <c r="L313" s="28"/>
      <c r="M313" s="28"/>
    </row>
    <row r="314" spans="1:13" ht="15.5" x14ac:dyDescent="0.35">
      <c r="A314" s="33" t="s">
        <v>162</v>
      </c>
      <c r="B314" s="33"/>
      <c r="C314" s="33"/>
      <c r="D314" s="33"/>
      <c r="E314" s="33"/>
      <c r="F314" s="33"/>
      <c r="G314" s="33"/>
      <c r="H314" s="33"/>
      <c r="I314" s="33"/>
      <c r="J314" s="28"/>
      <c r="K314" s="28"/>
      <c r="L314" s="28"/>
      <c r="M314" s="28"/>
    </row>
    <row r="315" spans="1:13" ht="15.5" x14ac:dyDescent="0.35">
      <c r="A315" s="33" t="s">
        <v>163</v>
      </c>
      <c r="B315" s="33"/>
      <c r="C315" s="33"/>
      <c r="D315" s="33"/>
      <c r="E315" s="33"/>
      <c r="F315" s="33"/>
      <c r="G315" s="33"/>
      <c r="H315" s="33"/>
      <c r="I315" s="33"/>
      <c r="J315" s="28"/>
      <c r="K315" s="28"/>
      <c r="L315" s="28"/>
      <c r="M315" s="28"/>
    </row>
    <row r="316" spans="1:13" ht="15.5" x14ac:dyDescent="0.35">
      <c r="A316" s="33" t="s">
        <v>164</v>
      </c>
      <c r="B316" s="33"/>
      <c r="C316" s="33"/>
      <c r="D316" s="33"/>
      <c r="E316" s="33"/>
      <c r="F316" s="33"/>
      <c r="G316" s="33"/>
      <c r="H316" s="33"/>
      <c r="I316" s="33"/>
      <c r="J316" s="28"/>
      <c r="K316" s="28"/>
      <c r="L316" s="28"/>
      <c r="M316" s="28"/>
    </row>
    <row r="317" spans="1:13" ht="15.5" x14ac:dyDescent="0.35">
      <c r="A317" s="33" t="s">
        <v>165</v>
      </c>
      <c r="B317" s="33"/>
      <c r="C317" s="33"/>
      <c r="D317" s="33"/>
      <c r="E317" s="33"/>
      <c r="F317" s="33"/>
      <c r="G317" s="33"/>
      <c r="H317" s="33"/>
      <c r="I317" s="33"/>
      <c r="J317" s="28"/>
      <c r="K317" s="28"/>
      <c r="L317" s="28"/>
      <c r="M317" s="28"/>
    </row>
    <row r="318" spans="1:13" ht="15.5" x14ac:dyDescent="0.35">
      <c r="A318" s="33" t="s">
        <v>166</v>
      </c>
      <c r="B318" s="33"/>
      <c r="C318" s="33"/>
      <c r="D318" s="33"/>
      <c r="E318" s="33"/>
      <c r="F318" s="33"/>
      <c r="G318" s="33"/>
      <c r="H318" s="33"/>
      <c r="I318" s="33"/>
      <c r="J318" s="28"/>
      <c r="K318" s="28"/>
      <c r="L318" s="28"/>
      <c r="M318" s="28"/>
    </row>
    <row r="319" spans="1:13" ht="15.5" x14ac:dyDescent="0.35">
      <c r="A319" s="33" t="s">
        <v>167</v>
      </c>
      <c r="B319" s="33"/>
      <c r="C319" s="33"/>
      <c r="D319" s="33"/>
      <c r="E319" s="33"/>
      <c r="F319" s="33"/>
      <c r="G319" s="33"/>
      <c r="H319" s="33"/>
      <c r="I319" s="33"/>
      <c r="J319" s="28"/>
      <c r="K319" s="28"/>
      <c r="L319" s="28"/>
      <c r="M319" s="28"/>
    </row>
    <row r="320" spans="1:13" ht="15.5" x14ac:dyDescent="0.35">
      <c r="A320" s="33" t="s">
        <v>168</v>
      </c>
      <c r="B320" s="33"/>
      <c r="C320" s="33"/>
      <c r="D320" s="33"/>
      <c r="E320" s="33"/>
      <c r="F320" s="33"/>
      <c r="G320" s="33"/>
      <c r="H320" s="33"/>
      <c r="I320" s="33"/>
      <c r="J320" s="28"/>
      <c r="K320" s="28"/>
      <c r="L320" s="28"/>
      <c r="M320" s="28"/>
    </row>
    <row r="321" spans="1:13" ht="15.5" x14ac:dyDescent="0.35">
      <c r="A321" s="33" t="s">
        <v>169</v>
      </c>
      <c r="B321" s="33"/>
      <c r="C321" s="33"/>
      <c r="D321" s="33"/>
      <c r="E321" s="33"/>
      <c r="F321" s="33"/>
      <c r="G321" s="33"/>
      <c r="H321" s="33"/>
      <c r="I321" s="33"/>
      <c r="J321" s="28"/>
      <c r="K321" s="28"/>
      <c r="L321" s="28"/>
      <c r="M321" s="28"/>
    </row>
    <row r="322" spans="1:13" ht="15.5" x14ac:dyDescent="0.35">
      <c r="A322" s="35"/>
      <c r="B322" s="33"/>
      <c r="C322" s="33"/>
      <c r="D322" s="33"/>
      <c r="E322" s="33"/>
      <c r="F322" s="33"/>
      <c r="G322" s="33"/>
      <c r="H322" s="33"/>
      <c r="I322" s="33"/>
      <c r="J322" s="28"/>
      <c r="K322" s="28"/>
      <c r="L322" s="28"/>
      <c r="M322" s="28"/>
    </row>
    <row r="323" spans="1:13" ht="15.5" x14ac:dyDescent="0.35">
      <c r="A323" s="28"/>
      <c r="B323" s="28"/>
      <c r="C323" s="28"/>
      <c r="D323" s="28"/>
      <c r="E323" s="28"/>
      <c r="F323" s="28"/>
      <c r="G323" s="28"/>
      <c r="H323" s="33"/>
      <c r="I323" s="33"/>
      <c r="J323" s="28"/>
      <c r="K323" s="28"/>
      <c r="L323" s="28"/>
      <c r="M323" s="28"/>
    </row>
    <row r="324" spans="1:13" ht="15.5" x14ac:dyDescent="0.35">
      <c r="A324" s="35"/>
      <c r="B324" s="33"/>
      <c r="C324" s="33"/>
      <c r="D324" s="33"/>
      <c r="E324" s="33"/>
      <c r="F324" s="33"/>
      <c r="G324" s="33"/>
      <c r="H324" s="33"/>
      <c r="I324" s="33"/>
      <c r="J324" s="28"/>
      <c r="K324" s="28"/>
      <c r="L324" s="28"/>
      <c r="M324" s="28"/>
    </row>
    <row r="325" spans="1:13" ht="15.5" x14ac:dyDescent="0.35">
      <c r="A325" s="33" t="s">
        <v>170</v>
      </c>
      <c r="B325" s="33"/>
      <c r="C325" s="33"/>
      <c r="D325" s="33"/>
      <c r="E325" s="33"/>
      <c r="F325" s="33"/>
      <c r="G325" s="33"/>
      <c r="H325" s="33"/>
      <c r="I325" s="33"/>
      <c r="J325" s="28"/>
      <c r="K325" s="28"/>
      <c r="L325" s="28"/>
      <c r="M325" s="28"/>
    </row>
    <row r="326" spans="1:13" ht="15.5" x14ac:dyDescent="0.35">
      <c r="A326" s="33" t="s">
        <v>171</v>
      </c>
      <c r="B326" s="33"/>
      <c r="C326" s="33"/>
      <c r="D326" s="33"/>
      <c r="E326" s="33"/>
      <c r="F326" s="33"/>
      <c r="G326" s="33"/>
      <c r="H326" s="33"/>
      <c r="I326" s="33"/>
      <c r="J326" s="28"/>
      <c r="K326" s="28"/>
      <c r="L326" s="28"/>
      <c r="M326" s="28"/>
    </row>
    <row r="327" spans="1:13" ht="15.5" x14ac:dyDescent="0.35">
      <c r="A327" s="33" t="s">
        <v>172</v>
      </c>
      <c r="B327" s="33"/>
      <c r="C327" s="33"/>
      <c r="D327" s="33"/>
      <c r="E327" s="33"/>
      <c r="F327" s="33"/>
      <c r="G327" s="33"/>
      <c r="H327" s="28"/>
      <c r="I327" s="28"/>
      <c r="J327" s="28"/>
      <c r="K327" s="28"/>
      <c r="L327" s="28"/>
      <c r="M327" s="28"/>
    </row>
    <row r="328" spans="1:13" ht="15.5" x14ac:dyDescent="0.35">
      <c r="A328" s="33" t="s">
        <v>173</v>
      </c>
      <c r="B328" s="33"/>
      <c r="C328" s="33"/>
      <c r="D328" s="33"/>
      <c r="E328" s="33"/>
      <c r="F328" s="33"/>
      <c r="G328" s="33"/>
      <c r="H328" s="33"/>
      <c r="I328" s="33"/>
      <c r="J328" s="28"/>
      <c r="K328" s="28"/>
      <c r="L328" s="28"/>
      <c r="M328" s="28"/>
    </row>
    <row r="329" spans="1:13" ht="15.5" x14ac:dyDescent="0.35">
      <c r="A329" s="33"/>
      <c r="B329" s="33"/>
      <c r="C329" s="33"/>
      <c r="D329" s="33"/>
      <c r="E329" s="33"/>
      <c r="F329" s="33"/>
      <c r="G329" s="33"/>
      <c r="H329" s="33"/>
      <c r="I329" s="33"/>
      <c r="J329" s="28"/>
      <c r="K329" s="28"/>
      <c r="L329" s="28"/>
      <c r="M329" s="28"/>
    </row>
    <row r="330" spans="1:13" ht="15.5" x14ac:dyDescent="0.35">
      <c r="A330" s="28"/>
      <c r="B330" s="28"/>
      <c r="C330" s="28"/>
      <c r="D330" s="28"/>
      <c r="E330" s="28"/>
      <c r="F330" s="28"/>
      <c r="G330" s="28"/>
      <c r="H330" s="33"/>
      <c r="I330" s="33"/>
      <c r="J330" s="28"/>
      <c r="K330" s="28"/>
      <c r="L330" s="28"/>
      <c r="M330" s="28"/>
    </row>
    <row r="331" spans="1:13" x14ac:dyDescent="0.3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</row>
    <row r="332" spans="1:13" ht="15.5" x14ac:dyDescent="0.35">
      <c r="A332" s="34" t="s">
        <v>174</v>
      </c>
      <c r="B332" s="33"/>
      <c r="C332" s="33"/>
      <c r="D332" s="33"/>
      <c r="E332" s="33"/>
      <c r="F332" s="33"/>
      <c r="G332" s="33"/>
      <c r="H332" s="33"/>
      <c r="I332" s="33"/>
      <c r="J332" s="33"/>
      <c r="K332" s="33"/>
      <c r="L332" s="33"/>
      <c r="M332" s="28"/>
    </row>
    <row r="333" spans="1:13" ht="15.5" x14ac:dyDescent="0.35">
      <c r="A333" s="33" t="s">
        <v>175</v>
      </c>
      <c r="B333" s="33"/>
      <c r="C333" s="33"/>
      <c r="D333" s="33"/>
      <c r="E333" s="33"/>
      <c r="F333" s="33"/>
      <c r="G333" s="33"/>
      <c r="H333" s="33"/>
      <c r="I333" s="33"/>
      <c r="J333" s="33"/>
      <c r="K333" s="33"/>
      <c r="L333" s="33"/>
      <c r="M333" s="28"/>
    </row>
    <row r="334" spans="1:13" ht="15.5" x14ac:dyDescent="0.35">
      <c r="A334" s="33" t="s">
        <v>176</v>
      </c>
      <c r="B334" s="33"/>
      <c r="C334" s="33"/>
      <c r="D334" s="33"/>
      <c r="E334" s="33"/>
      <c r="F334" s="33"/>
      <c r="G334" s="33"/>
      <c r="H334" s="33"/>
      <c r="I334" s="33"/>
      <c r="J334" s="33"/>
      <c r="K334" s="33"/>
      <c r="L334" s="33"/>
      <c r="M334" s="28"/>
    </row>
    <row r="335" spans="1:13" ht="15.5" x14ac:dyDescent="0.35">
      <c r="A335" s="33" t="s">
        <v>177</v>
      </c>
      <c r="B335" s="33"/>
      <c r="C335" s="33"/>
      <c r="D335" s="33"/>
      <c r="E335" s="33"/>
      <c r="F335" s="33"/>
      <c r="G335" s="33"/>
      <c r="H335" s="33"/>
      <c r="I335" s="33"/>
      <c r="J335" s="33"/>
      <c r="K335" s="33"/>
      <c r="L335" s="33"/>
      <c r="M335" s="28"/>
    </row>
    <row r="336" spans="1:13" ht="15.5" x14ac:dyDescent="0.35">
      <c r="A336" s="33" t="s">
        <v>178</v>
      </c>
      <c r="B336" s="33"/>
      <c r="C336" s="33"/>
      <c r="D336" s="33"/>
      <c r="E336" s="33"/>
      <c r="F336" s="33"/>
      <c r="G336" s="33"/>
      <c r="H336" s="33"/>
      <c r="I336" s="33"/>
      <c r="J336" s="33"/>
      <c r="K336" s="33"/>
      <c r="L336" s="33"/>
      <c r="M336" s="28"/>
    </row>
    <row r="337" spans="1:14" ht="15.5" x14ac:dyDescent="0.35">
      <c r="A337" s="33" t="s">
        <v>179</v>
      </c>
      <c r="B337" s="33"/>
      <c r="C337" s="33"/>
      <c r="D337" s="33"/>
      <c r="E337" s="33"/>
      <c r="F337" s="33"/>
      <c r="G337" s="33"/>
      <c r="H337" s="33"/>
      <c r="I337" s="33"/>
      <c r="J337" s="33"/>
      <c r="K337" s="33"/>
      <c r="L337" s="33"/>
      <c r="M337" s="28"/>
    </row>
    <row r="338" spans="1:14" ht="15.5" x14ac:dyDescent="0.35">
      <c r="A338" s="35"/>
      <c r="B338" s="33"/>
      <c r="C338" s="33"/>
      <c r="D338" s="33"/>
      <c r="E338" s="33"/>
      <c r="F338" s="33"/>
      <c r="G338" s="33"/>
      <c r="H338" s="33"/>
      <c r="I338" s="33"/>
      <c r="J338" s="33"/>
      <c r="K338" s="33"/>
      <c r="L338" s="33"/>
      <c r="M338" s="28"/>
    </row>
    <row r="341" spans="1:14" ht="15.5" x14ac:dyDescent="0.35">
      <c r="A341" s="33" t="s">
        <v>180</v>
      </c>
      <c r="B341" s="33"/>
      <c r="C341" s="33"/>
      <c r="D341" s="33"/>
      <c r="E341" s="33"/>
      <c r="F341" s="33"/>
      <c r="G341" s="33"/>
      <c r="H341" s="33"/>
      <c r="I341" s="33"/>
      <c r="J341" s="33"/>
      <c r="K341" s="33"/>
      <c r="L341" s="33"/>
      <c r="M341" s="33"/>
      <c r="N341" s="33"/>
    </row>
    <row r="342" spans="1:14" ht="15.5" x14ac:dyDescent="0.35">
      <c r="A342" s="33" t="s">
        <v>181</v>
      </c>
      <c r="B342" s="33"/>
      <c r="C342" s="33"/>
      <c r="D342" s="33"/>
      <c r="E342" s="33"/>
      <c r="F342" s="33"/>
      <c r="G342" s="33"/>
      <c r="H342" s="33"/>
      <c r="I342" s="33"/>
      <c r="J342" s="33"/>
      <c r="K342" s="33"/>
      <c r="L342" s="33"/>
      <c r="M342" s="33"/>
      <c r="N342" s="28"/>
    </row>
    <row r="343" spans="1:14" ht="15.5" x14ac:dyDescent="0.35">
      <c r="A343" s="33" t="s">
        <v>154</v>
      </c>
      <c r="B343" s="33"/>
      <c r="C343" s="33"/>
      <c r="D343" s="33"/>
      <c r="E343" s="33"/>
      <c r="F343" s="33"/>
      <c r="G343" s="33"/>
      <c r="H343" s="33"/>
      <c r="I343" s="33"/>
      <c r="J343" s="33"/>
      <c r="K343" s="33"/>
      <c r="L343" s="33"/>
      <c r="M343" s="33"/>
      <c r="N343" s="28"/>
    </row>
    <row r="344" spans="1:14" ht="15.5" x14ac:dyDescent="0.35">
      <c r="A344" s="33" t="s">
        <v>182</v>
      </c>
      <c r="B344" s="33"/>
      <c r="C344" s="33"/>
      <c r="D344" s="33"/>
      <c r="E344" s="33"/>
      <c r="F344" s="33"/>
      <c r="G344" s="33"/>
      <c r="H344" s="33"/>
      <c r="I344" s="33"/>
      <c r="J344" s="33"/>
      <c r="K344" s="33"/>
      <c r="L344" s="33"/>
      <c r="M344" s="33"/>
      <c r="N344" s="28"/>
    </row>
    <row r="345" spans="1:14" ht="15.5" x14ac:dyDescent="0.35">
      <c r="A345" s="33" t="s">
        <v>183</v>
      </c>
      <c r="B345" s="33"/>
      <c r="C345" s="33"/>
      <c r="D345" s="33"/>
      <c r="E345" s="33"/>
      <c r="F345" s="33"/>
      <c r="G345" s="33"/>
      <c r="H345" s="33"/>
      <c r="I345" s="33"/>
      <c r="J345" s="33"/>
      <c r="K345" s="33"/>
      <c r="L345" s="33"/>
      <c r="M345" s="33"/>
      <c r="N345" s="28"/>
    </row>
    <row r="346" spans="1:14" x14ac:dyDescent="0.3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</row>
    <row r="349" spans="1:14" x14ac:dyDescent="0.35">
      <c r="A349" s="9" t="s">
        <v>208</v>
      </c>
    </row>
    <row r="350" spans="1:14" x14ac:dyDescent="0.35">
      <c r="A350" s="28" t="s">
        <v>185</v>
      </c>
      <c r="B350" s="28"/>
      <c r="C350" s="28"/>
      <c r="D350" s="28"/>
      <c r="E350" s="28"/>
      <c r="F350" s="28"/>
      <c r="G350" s="28"/>
    </row>
    <row r="351" spans="1:14" x14ac:dyDescent="0.35">
      <c r="A351" s="28" t="s">
        <v>186</v>
      </c>
      <c r="B351" s="28"/>
      <c r="C351" s="28"/>
      <c r="D351" s="28"/>
      <c r="E351" s="28"/>
      <c r="F351" s="28"/>
      <c r="G351" s="28"/>
    </row>
    <row r="352" spans="1:14" x14ac:dyDescent="0.35">
      <c r="A352" s="28" t="s">
        <v>187</v>
      </c>
      <c r="B352" s="28"/>
      <c r="C352" s="28"/>
      <c r="D352" s="28"/>
      <c r="E352" s="28"/>
      <c r="F352" s="28"/>
      <c r="G352" s="28"/>
    </row>
    <row r="353" spans="1:7" x14ac:dyDescent="0.35">
      <c r="A353" s="28" t="s">
        <v>184</v>
      </c>
      <c r="B353" s="28"/>
      <c r="C353" s="28"/>
      <c r="D353" s="28"/>
      <c r="E353" s="28"/>
      <c r="F353" s="28"/>
      <c r="G353" s="28"/>
    </row>
    <row r="355" spans="1:7" x14ac:dyDescent="0.35">
      <c r="A355" s="9" t="s">
        <v>207</v>
      </c>
    </row>
    <row r="356" spans="1:7" x14ac:dyDescent="0.35">
      <c r="A356" s="28" t="s">
        <v>188</v>
      </c>
      <c r="B356" s="28"/>
      <c r="C356" s="28"/>
      <c r="D356" s="28"/>
      <c r="E356" s="28"/>
      <c r="F356" s="28"/>
      <c r="G356" s="28"/>
    </row>
    <row r="357" spans="1:7" x14ac:dyDescent="0.35">
      <c r="A357" s="28" t="s">
        <v>189</v>
      </c>
      <c r="B357" s="28"/>
      <c r="C357" s="28"/>
      <c r="D357" s="28"/>
      <c r="E357" s="28"/>
      <c r="F357" s="28"/>
      <c r="G357" s="28"/>
    </row>
    <row r="358" spans="1:7" x14ac:dyDescent="0.35">
      <c r="A358" s="28" t="s">
        <v>190</v>
      </c>
      <c r="B358" s="28"/>
      <c r="C358" s="28"/>
      <c r="D358" s="28"/>
      <c r="E358" s="28"/>
      <c r="F358" s="28"/>
      <c r="G358" s="28"/>
    </row>
    <row r="359" spans="1:7" x14ac:dyDescent="0.35">
      <c r="A359" s="28" t="s">
        <v>184</v>
      </c>
      <c r="B359" s="28"/>
      <c r="C359" s="28"/>
      <c r="D359" s="28"/>
      <c r="E359" s="28"/>
      <c r="F359" s="28"/>
      <c r="G359" s="28"/>
    </row>
    <row r="362" spans="1:7" x14ac:dyDescent="0.35">
      <c r="A362" s="9" t="s">
        <v>206</v>
      </c>
    </row>
    <row r="363" spans="1:7" x14ac:dyDescent="0.35">
      <c r="A363" s="28" t="s">
        <v>191</v>
      </c>
      <c r="B363" s="28"/>
      <c r="C363" s="28"/>
      <c r="D363" s="28"/>
      <c r="E363" s="28"/>
      <c r="F363" s="28"/>
      <c r="G363" s="28"/>
    </row>
    <row r="364" spans="1:7" x14ac:dyDescent="0.35">
      <c r="A364" s="28" t="s">
        <v>192</v>
      </c>
      <c r="B364" s="28"/>
      <c r="C364" s="28"/>
      <c r="D364" s="28"/>
      <c r="E364" s="28"/>
      <c r="F364" s="28"/>
      <c r="G364" s="28"/>
    </row>
    <row r="365" spans="1:7" x14ac:dyDescent="0.35">
      <c r="A365" s="28" t="s">
        <v>193</v>
      </c>
      <c r="B365" s="28"/>
      <c r="C365" s="28"/>
      <c r="D365" s="28"/>
      <c r="E365" s="28"/>
      <c r="F365" s="28"/>
      <c r="G365" s="28"/>
    </row>
    <row r="366" spans="1:7" x14ac:dyDescent="0.35">
      <c r="A366" s="28" t="s">
        <v>184</v>
      </c>
      <c r="B366" s="28"/>
      <c r="C366" s="28"/>
      <c r="D366" s="28"/>
      <c r="E366" s="28"/>
      <c r="F366" s="28"/>
      <c r="G366" s="28"/>
    </row>
    <row r="368" spans="1:7" x14ac:dyDescent="0.35">
      <c r="A368" s="9" t="s">
        <v>205</v>
      </c>
    </row>
    <row r="369" spans="1:7" x14ac:dyDescent="0.35">
      <c r="A369" s="28" t="s">
        <v>194</v>
      </c>
      <c r="B369" s="28"/>
      <c r="C369" s="28"/>
      <c r="D369" s="28"/>
      <c r="E369" s="28"/>
      <c r="F369" s="28"/>
      <c r="G369" s="28"/>
    </row>
    <row r="370" spans="1:7" x14ac:dyDescent="0.35">
      <c r="A370" s="28" t="s">
        <v>195</v>
      </c>
      <c r="B370" s="28"/>
      <c r="C370" s="28"/>
      <c r="D370" s="28"/>
      <c r="E370" s="28"/>
      <c r="F370" s="28"/>
      <c r="G370" s="28"/>
    </row>
    <row r="371" spans="1:7" x14ac:dyDescent="0.35">
      <c r="A371" s="28" t="s">
        <v>196</v>
      </c>
      <c r="B371" s="28"/>
      <c r="C371" s="28"/>
      <c r="D371" s="28"/>
      <c r="E371" s="28"/>
      <c r="F371" s="28"/>
      <c r="G371" s="28"/>
    </row>
    <row r="372" spans="1:7" x14ac:dyDescent="0.35">
      <c r="A372" s="28" t="s">
        <v>184</v>
      </c>
      <c r="B372" s="28"/>
      <c r="C372" s="28"/>
      <c r="D372" s="28"/>
      <c r="E372" s="28"/>
      <c r="F372" s="28"/>
      <c r="G372" s="28"/>
    </row>
    <row r="375" spans="1:7" x14ac:dyDescent="0.35">
      <c r="A375" s="9" t="s">
        <v>204</v>
      </c>
    </row>
    <row r="376" spans="1:7" x14ac:dyDescent="0.35">
      <c r="A376" s="28" t="s">
        <v>197</v>
      </c>
      <c r="B376" s="28"/>
      <c r="C376" s="28"/>
      <c r="D376" s="28"/>
      <c r="E376" s="28"/>
      <c r="F376" s="28"/>
      <c r="G376" s="28"/>
    </row>
    <row r="377" spans="1:7" x14ac:dyDescent="0.35">
      <c r="A377" s="28" t="s">
        <v>198</v>
      </c>
      <c r="B377" s="28"/>
      <c r="C377" s="28"/>
      <c r="D377" s="28"/>
      <c r="E377" s="28"/>
      <c r="F377" s="28"/>
      <c r="G377" s="28"/>
    </row>
    <row r="378" spans="1:7" x14ac:dyDescent="0.35">
      <c r="A378" s="28" t="s">
        <v>199</v>
      </c>
      <c r="B378" s="28"/>
      <c r="C378" s="28"/>
      <c r="D378" s="28"/>
      <c r="E378" s="28"/>
      <c r="F378" s="28"/>
      <c r="G378" s="28"/>
    </row>
    <row r="379" spans="1:7" x14ac:dyDescent="0.35">
      <c r="A379" s="28" t="s">
        <v>184</v>
      </c>
      <c r="B379" s="28"/>
      <c r="C379" s="28"/>
      <c r="D379" s="28"/>
      <c r="E379" s="28"/>
      <c r="F379" s="28"/>
      <c r="G379" s="28"/>
    </row>
    <row r="381" spans="1:7" x14ac:dyDescent="0.35">
      <c r="A381" s="9" t="s">
        <v>203</v>
      </c>
    </row>
    <row r="382" spans="1:7" x14ac:dyDescent="0.35">
      <c r="A382" s="28" t="s">
        <v>200</v>
      </c>
      <c r="B382" s="28"/>
      <c r="C382" s="28"/>
      <c r="D382" s="28"/>
      <c r="E382" s="28"/>
      <c r="F382" s="28"/>
      <c r="G382" s="28"/>
    </row>
    <row r="383" spans="1:7" x14ac:dyDescent="0.35">
      <c r="A383" s="28" t="s">
        <v>201</v>
      </c>
      <c r="B383" s="28"/>
      <c r="C383" s="28"/>
      <c r="D383" s="28"/>
      <c r="E383" s="28"/>
      <c r="F383" s="28"/>
      <c r="G383" s="28"/>
    </row>
    <row r="384" spans="1:7" x14ac:dyDescent="0.35">
      <c r="A384" s="28" t="s">
        <v>202</v>
      </c>
      <c r="B384" s="28"/>
      <c r="C384" s="28"/>
      <c r="D384" s="28"/>
      <c r="E384" s="28"/>
      <c r="F384" s="28"/>
      <c r="G384" s="28"/>
    </row>
    <row r="385" spans="1:7" x14ac:dyDescent="0.35">
      <c r="A385" s="28" t="s">
        <v>184</v>
      </c>
      <c r="B385" s="28"/>
      <c r="C385" s="28"/>
      <c r="D385" s="28"/>
      <c r="E385" s="28"/>
      <c r="F385" s="28"/>
      <c r="G385" s="28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122"/>
  <sheetViews>
    <sheetView workbookViewId="0">
      <selection activeCell="H114" sqref="H114"/>
    </sheetView>
  </sheetViews>
  <sheetFormatPr defaultRowHeight="14.5" x14ac:dyDescent="0.35"/>
  <cols>
    <col min="1" max="1" width="15.08984375" customWidth="1"/>
    <col min="2" max="2" width="10.54296875" customWidth="1"/>
    <col min="3" max="3" width="10.1796875" customWidth="1"/>
    <col min="4" max="4" width="10" customWidth="1"/>
    <col min="5" max="5" width="10.90625" customWidth="1"/>
  </cols>
  <sheetData>
    <row r="2" spans="1:12" x14ac:dyDescent="0.35">
      <c r="A2" s="3">
        <v>1.337</v>
      </c>
      <c r="B2" s="6">
        <v>0.41300000000000003</v>
      </c>
      <c r="C2" s="6">
        <v>0.52300000000000002</v>
      </c>
      <c r="D2" s="6">
        <v>0.60299999999999998</v>
      </c>
      <c r="E2" s="6">
        <v>0.41799999999999998</v>
      </c>
      <c r="F2" s="6">
        <v>0.65700000000000003</v>
      </c>
      <c r="G2" s="6">
        <v>0.34700000000000003</v>
      </c>
      <c r="H2" s="6">
        <v>0.38800000000000001</v>
      </c>
      <c r="I2" s="6">
        <v>0.33600000000000002</v>
      </c>
      <c r="J2" s="6">
        <v>0.36199999999999999</v>
      </c>
      <c r="K2" s="6">
        <v>0.58599999999999997</v>
      </c>
      <c r="L2" s="6">
        <v>0.61899999999999999</v>
      </c>
    </row>
    <row r="3" spans="1:12" x14ac:dyDescent="0.35">
      <c r="A3" s="3">
        <v>0.84</v>
      </c>
      <c r="B3" s="6">
        <v>0.40400000000000003</v>
      </c>
      <c r="C3" s="6">
        <v>0.43099999999999999</v>
      </c>
      <c r="D3" s="6">
        <v>0.63400000000000001</v>
      </c>
      <c r="E3" s="6">
        <v>0.42299999999999999</v>
      </c>
      <c r="F3" s="6">
        <v>0.44600000000000001</v>
      </c>
      <c r="G3" s="6">
        <v>0.36599999999999999</v>
      </c>
      <c r="H3" s="6">
        <v>0.56000000000000005</v>
      </c>
      <c r="I3" s="6">
        <v>0.626</v>
      </c>
      <c r="J3" s="6">
        <v>0.53300000000000003</v>
      </c>
      <c r="K3" s="6">
        <v>0.53200000000000003</v>
      </c>
      <c r="L3" s="6">
        <v>0.42299999999999999</v>
      </c>
    </row>
    <row r="4" spans="1:12" x14ac:dyDescent="0.35">
      <c r="A4" s="3">
        <v>0.51900000000000002</v>
      </c>
      <c r="B4" s="6">
        <v>0.42599999999999999</v>
      </c>
      <c r="C4" s="6">
        <v>0.51400000000000001</v>
      </c>
      <c r="D4" s="6">
        <v>0.379</v>
      </c>
      <c r="E4" s="6">
        <v>0.371</v>
      </c>
      <c r="F4" s="6">
        <v>0.45200000000000001</v>
      </c>
      <c r="G4" s="6">
        <v>0.44700000000000001</v>
      </c>
      <c r="H4" s="6">
        <v>0.52800000000000002</v>
      </c>
      <c r="I4" s="6">
        <v>0.68500000000000005</v>
      </c>
      <c r="J4" s="6">
        <v>0.432</v>
      </c>
      <c r="K4" s="6">
        <v>0.54300000000000004</v>
      </c>
      <c r="L4" s="6">
        <v>0.438</v>
      </c>
    </row>
    <row r="5" spans="1:12" x14ac:dyDescent="0.35">
      <c r="A5" s="3">
        <v>0.30599999999999999</v>
      </c>
      <c r="B5" s="6">
        <v>0.42699999999999999</v>
      </c>
      <c r="C5" s="6">
        <v>0.45300000000000001</v>
      </c>
      <c r="D5" s="6">
        <v>0.61199999999999999</v>
      </c>
      <c r="E5" s="6">
        <v>0.41200000000000003</v>
      </c>
      <c r="F5" s="6">
        <v>0.65</v>
      </c>
      <c r="G5" s="6">
        <v>0.46</v>
      </c>
      <c r="H5" s="6">
        <v>0.28700000000000003</v>
      </c>
      <c r="I5" s="6">
        <v>0.76400000000000001</v>
      </c>
      <c r="J5" s="6">
        <v>0.374</v>
      </c>
      <c r="K5" s="6">
        <v>0.437</v>
      </c>
      <c r="L5" s="6">
        <v>0.33700000000000002</v>
      </c>
    </row>
    <row r="6" spans="1:12" x14ac:dyDescent="0.35">
      <c r="A6" s="3">
        <v>0.21</v>
      </c>
      <c r="B6" s="6">
        <v>0.746</v>
      </c>
      <c r="C6" s="6">
        <v>0.436</v>
      </c>
      <c r="D6" s="6">
        <v>0.749</v>
      </c>
      <c r="E6" s="6">
        <v>0.35899999999999999</v>
      </c>
      <c r="F6" s="6">
        <v>0.39100000000000001</v>
      </c>
      <c r="G6" s="6">
        <v>0.63700000000000001</v>
      </c>
      <c r="H6" s="6">
        <v>0.41000000000000003</v>
      </c>
      <c r="I6" s="6">
        <v>0.69000000000000006</v>
      </c>
      <c r="J6" s="6">
        <v>0.35699999999999998</v>
      </c>
      <c r="K6" s="6">
        <v>0.77800000000000002</v>
      </c>
      <c r="L6" s="6">
        <v>0.36899999999999999</v>
      </c>
    </row>
    <row r="7" spans="1:12" x14ac:dyDescent="0.35">
      <c r="A7" s="5">
        <v>7.3999999999999996E-2</v>
      </c>
      <c r="B7" s="6">
        <v>0.32100000000000001</v>
      </c>
      <c r="C7" s="6">
        <v>0.74299999999999999</v>
      </c>
      <c r="D7" s="6">
        <v>0.35899999999999999</v>
      </c>
      <c r="E7" s="6">
        <v>0.439</v>
      </c>
      <c r="F7" s="6">
        <v>0.45100000000000001</v>
      </c>
      <c r="G7" s="6">
        <v>0.59099999999999997</v>
      </c>
      <c r="H7" s="6">
        <v>0.55800000000000005</v>
      </c>
      <c r="I7" s="6">
        <v>0.39300000000000002</v>
      </c>
      <c r="J7" s="6">
        <v>0.32200000000000001</v>
      </c>
      <c r="K7" s="6">
        <v>0.54</v>
      </c>
      <c r="L7" s="6">
        <v>0.48899999999999999</v>
      </c>
    </row>
    <row r="8" spans="1:12" x14ac:dyDescent="0.35">
      <c r="A8" s="6">
        <v>0.55200000000000005</v>
      </c>
      <c r="B8" s="6">
        <v>8.5000000000000006E-2</v>
      </c>
      <c r="C8" s="6">
        <v>0.67300000000000004</v>
      </c>
      <c r="D8" s="6">
        <v>0.33700000000000002</v>
      </c>
      <c r="E8" s="6">
        <v>0.37</v>
      </c>
      <c r="F8" s="6">
        <v>0.27400000000000002</v>
      </c>
      <c r="G8" s="6">
        <v>0.30599999999999999</v>
      </c>
      <c r="H8" s="6">
        <v>0.36299999999999999</v>
      </c>
      <c r="I8" s="6">
        <v>0.72699999999999998</v>
      </c>
      <c r="J8" s="6">
        <v>0.53</v>
      </c>
      <c r="K8" s="6">
        <v>0.371</v>
      </c>
      <c r="L8" s="6">
        <v>0.40500000000000003</v>
      </c>
    </row>
    <row r="9" spans="1:12" x14ac:dyDescent="0.35">
      <c r="A9" s="6">
        <v>0.39800000000000002</v>
      </c>
      <c r="B9" s="6">
        <v>0.33800000000000002</v>
      </c>
      <c r="C9" s="6">
        <v>0.54500000000000004</v>
      </c>
      <c r="D9" s="6">
        <v>0.39200000000000002</v>
      </c>
      <c r="E9" s="6">
        <v>0.377</v>
      </c>
      <c r="F9" s="6">
        <v>0.32300000000000001</v>
      </c>
      <c r="G9" s="6">
        <v>0.55200000000000005</v>
      </c>
      <c r="H9" s="6">
        <v>0.38500000000000001</v>
      </c>
      <c r="I9" s="6">
        <v>0.36499999999999999</v>
      </c>
      <c r="J9" s="6">
        <v>0.57400000000000007</v>
      </c>
      <c r="K9" s="6">
        <v>0.39800000000000002</v>
      </c>
      <c r="L9" s="6">
        <v>0.436</v>
      </c>
    </row>
    <row r="13" spans="1:12" x14ac:dyDescent="0.35">
      <c r="A13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t="s">
        <v>5</v>
      </c>
      <c r="B14" s="3">
        <v>1.337</v>
      </c>
      <c r="C14" s="1">
        <f>B14-B19</f>
        <v>1.2629999999999999</v>
      </c>
      <c r="D14" s="1">
        <v>6.4</v>
      </c>
      <c r="E14" s="8">
        <f>(1.7726*C14*C14)+(2.8217*C14)+(0.0056)</f>
        <v>6.3970036693999992</v>
      </c>
    </row>
    <row r="15" spans="1:12" x14ac:dyDescent="0.35">
      <c r="A15" t="s">
        <v>6</v>
      </c>
      <c r="B15" s="3">
        <v>0.84</v>
      </c>
      <c r="C15" s="1">
        <f>B15-B19</f>
        <v>0.76600000000000001</v>
      </c>
      <c r="D15" s="1">
        <v>3.2</v>
      </c>
      <c r="E15" s="8">
        <f t="shared" ref="E15:E19" si="0">(1.7726*C15*C15)+(2.8217*C15)+(0.0056)</f>
        <v>3.2071058855999999</v>
      </c>
    </row>
    <row r="16" spans="1:12" x14ac:dyDescent="0.35">
      <c r="A16" t="s">
        <v>7</v>
      </c>
      <c r="B16" s="3">
        <v>0.51900000000000002</v>
      </c>
      <c r="C16" s="1">
        <f>B16-B19</f>
        <v>0.44500000000000001</v>
      </c>
      <c r="D16" s="1">
        <v>1.6</v>
      </c>
      <c r="E16" s="8">
        <f t="shared" si="0"/>
        <v>1.6122756149999999</v>
      </c>
    </row>
    <row r="17" spans="1:12" x14ac:dyDescent="0.35">
      <c r="A17" t="s">
        <v>8</v>
      </c>
      <c r="B17" s="3">
        <v>0.30599999999999999</v>
      </c>
      <c r="C17" s="1">
        <f>B17-B19</f>
        <v>0.23199999999999998</v>
      </c>
      <c r="D17" s="1">
        <v>0.8</v>
      </c>
      <c r="E17" s="8">
        <f t="shared" si="0"/>
        <v>0.75564282240000002</v>
      </c>
    </row>
    <row r="18" spans="1:12" x14ac:dyDescent="0.35">
      <c r="A18" t="s">
        <v>9</v>
      </c>
      <c r="B18" s="3">
        <v>0.21</v>
      </c>
      <c r="C18" s="1">
        <f>B18-B19</f>
        <v>0.13600000000000001</v>
      </c>
      <c r="D18" s="1">
        <v>0.4</v>
      </c>
      <c r="E18" s="8">
        <f t="shared" si="0"/>
        <v>0.42213720960000001</v>
      </c>
    </row>
    <row r="19" spans="1:12" x14ac:dyDescent="0.35">
      <c r="A19" t="s">
        <v>10</v>
      </c>
      <c r="B19" s="5">
        <v>7.3999999999999996E-2</v>
      </c>
      <c r="C19" s="1">
        <f>B19-B19</f>
        <v>0</v>
      </c>
      <c r="D19" s="1">
        <v>0</v>
      </c>
      <c r="E19" s="8">
        <f t="shared" si="0"/>
        <v>5.5999999999999999E-3</v>
      </c>
    </row>
    <row r="27" spans="1:12" x14ac:dyDescent="0.35">
      <c r="J27" s="9" t="s">
        <v>11</v>
      </c>
      <c r="K27" s="9"/>
      <c r="L27" s="9"/>
    </row>
    <row r="30" spans="1:12" x14ac:dyDescent="0.35">
      <c r="A30" s="10" t="s">
        <v>12</v>
      </c>
      <c r="B30" s="6" t="s">
        <v>13</v>
      </c>
      <c r="C30" s="4" t="s">
        <v>10</v>
      </c>
      <c r="D30" s="1" t="s">
        <v>2</v>
      </c>
      <c r="E30" s="11" t="s">
        <v>4</v>
      </c>
    </row>
    <row r="31" spans="1:12" x14ac:dyDescent="0.35">
      <c r="A31" s="16" t="s">
        <v>103</v>
      </c>
      <c r="B31" s="16"/>
      <c r="C31" s="16"/>
      <c r="D31" s="16"/>
      <c r="E31" s="16"/>
    </row>
    <row r="32" spans="1:12" x14ac:dyDescent="0.35">
      <c r="A32" s="10" t="s">
        <v>59</v>
      </c>
      <c r="B32" s="6">
        <v>0.55200000000000005</v>
      </c>
      <c r="C32" s="5">
        <v>7.3999999999999996E-2</v>
      </c>
      <c r="D32" s="1">
        <f t="shared" ref="D32:D46" si="1">(B32-C32)</f>
        <v>0.47800000000000004</v>
      </c>
      <c r="E32" s="8">
        <f t="shared" ref="E32:E46" si="2">(1.7726*D32*D32)+(2.8217*D32)+(0.0056)</f>
        <v>1.7593833383999999</v>
      </c>
    </row>
    <row r="33" spans="1:5" x14ac:dyDescent="0.35">
      <c r="A33" s="10" t="s">
        <v>59</v>
      </c>
      <c r="B33" s="6">
        <v>0.39800000000000002</v>
      </c>
      <c r="C33" s="5">
        <v>7.3999999999999996E-2</v>
      </c>
      <c r="D33" s="1">
        <f t="shared" si="1"/>
        <v>0.32400000000000001</v>
      </c>
      <c r="E33" s="8">
        <f t="shared" si="2"/>
        <v>1.1059112576000001</v>
      </c>
    </row>
    <row r="34" spans="1:5" x14ac:dyDescent="0.35">
      <c r="A34" s="10" t="s">
        <v>59</v>
      </c>
      <c r="B34" s="6">
        <v>0.41300000000000003</v>
      </c>
      <c r="C34" s="5">
        <v>7.3999999999999996E-2</v>
      </c>
      <c r="D34" s="1">
        <f t="shared" si="1"/>
        <v>0.33900000000000002</v>
      </c>
      <c r="E34" s="8">
        <f t="shared" si="2"/>
        <v>1.1658652646000001</v>
      </c>
    </row>
    <row r="35" spans="1:5" x14ac:dyDescent="0.35">
      <c r="A35" s="10" t="s">
        <v>59</v>
      </c>
      <c r="B35" s="6">
        <v>0.40400000000000003</v>
      </c>
      <c r="C35" s="5">
        <v>7.3999999999999996E-2</v>
      </c>
      <c r="D35" s="1">
        <f t="shared" si="1"/>
        <v>0.33</v>
      </c>
      <c r="E35" s="8">
        <f t="shared" si="2"/>
        <v>1.12979714</v>
      </c>
    </row>
    <row r="36" spans="1:5" x14ac:dyDescent="0.35">
      <c r="A36" s="10" t="s">
        <v>59</v>
      </c>
      <c r="B36" s="6">
        <v>0.42599999999999999</v>
      </c>
      <c r="C36" s="5">
        <v>7.3999999999999996E-2</v>
      </c>
      <c r="D36" s="1">
        <f t="shared" si="1"/>
        <v>0.35199999999999998</v>
      </c>
      <c r="E36" s="8">
        <f t="shared" si="2"/>
        <v>1.2184706303999999</v>
      </c>
    </row>
    <row r="37" spans="1:5" x14ac:dyDescent="0.35">
      <c r="A37" s="10" t="s">
        <v>61</v>
      </c>
      <c r="B37" s="6">
        <v>0.42699999999999999</v>
      </c>
      <c r="C37" s="5">
        <v>7.3999999999999996E-2</v>
      </c>
      <c r="D37" s="1">
        <f t="shared" si="1"/>
        <v>0.35299999999999998</v>
      </c>
      <c r="E37" s="8">
        <f t="shared" si="2"/>
        <v>1.2225420133999998</v>
      </c>
    </row>
    <row r="38" spans="1:5" x14ac:dyDescent="0.35">
      <c r="A38" s="10" t="s">
        <v>62</v>
      </c>
      <c r="B38" s="6">
        <v>0.746</v>
      </c>
      <c r="C38" s="5">
        <v>7.3999999999999996E-2</v>
      </c>
      <c r="D38" s="1">
        <f t="shared" si="1"/>
        <v>0.67200000000000004</v>
      </c>
      <c r="E38" s="8">
        <f t="shared" si="2"/>
        <v>2.7022601983999999</v>
      </c>
    </row>
    <row r="39" spans="1:5" x14ac:dyDescent="0.35">
      <c r="A39" s="10" t="s">
        <v>63</v>
      </c>
      <c r="B39" s="6">
        <v>0.32100000000000001</v>
      </c>
      <c r="C39" s="5">
        <v>7.3999999999999996E-2</v>
      </c>
      <c r="D39" s="1">
        <f t="shared" si="1"/>
        <v>0.247</v>
      </c>
      <c r="E39" s="8">
        <f t="shared" si="2"/>
        <v>0.81070445339999997</v>
      </c>
    </row>
    <row r="40" spans="1:5" x14ac:dyDescent="0.35">
      <c r="A40" s="10" t="s">
        <v>64</v>
      </c>
      <c r="B40" s="6">
        <v>8.5000000000000006E-2</v>
      </c>
      <c r="C40" s="5">
        <v>7.3999999999999996E-2</v>
      </c>
      <c r="D40" s="1">
        <f t="shared" si="1"/>
        <v>1.100000000000001E-2</v>
      </c>
      <c r="E40" s="8">
        <f t="shared" si="2"/>
        <v>3.6853184600000026E-2</v>
      </c>
    </row>
    <row r="41" spans="1:5" x14ac:dyDescent="0.35">
      <c r="A41" s="10" t="s">
        <v>65</v>
      </c>
      <c r="B41" s="6">
        <v>0.33800000000000002</v>
      </c>
      <c r="C41" s="5">
        <v>7.3999999999999996E-2</v>
      </c>
      <c r="D41" s="1">
        <f t="shared" si="1"/>
        <v>0.26400000000000001</v>
      </c>
      <c r="E41" s="8">
        <f t="shared" si="2"/>
        <v>0.87407192960000013</v>
      </c>
    </row>
    <row r="42" spans="1:5" x14ac:dyDescent="0.35">
      <c r="A42" s="10" t="s">
        <v>66</v>
      </c>
      <c r="B42" s="6">
        <v>0.52300000000000002</v>
      </c>
      <c r="C42" s="5">
        <v>7.3999999999999996E-2</v>
      </c>
      <c r="D42" s="1">
        <f t="shared" si="1"/>
        <v>0.44900000000000001</v>
      </c>
      <c r="E42" s="8">
        <f t="shared" si="2"/>
        <v>1.6299012326</v>
      </c>
    </row>
    <row r="43" spans="1:5" x14ac:dyDescent="0.35">
      <c r="A43" s="10" t="s">
        <v>67</v>
      </c>
      <c r="B43" s="6">
        <v>0.43099999999999999</v>
      </c>
      <c r="C43" s="5">
        <v>7.3999999999999996E-2</v>
      </c>
      <c r="D43" s="1">
        <f t="shared" si="1"/>
        <v>0.35699999999999998</v>
      </c>
      <c r="E43" s="8">
        <f t="shared" si="2"/>
        <v>1.2388629974000001</v>
      </c>
    </row>
    <row r="44" spans="1:5" x14ac:dyDescent="0.35">
      <c r="A44" s="10" t="s">
        <v>68</v>
      </c>
      <c r="B44" s="6">
        <v>0.51400000000000001</v>
      </c>
      <c r="C44" s="5">
        <v>7.3999999999999996E-2</v>
      </c>
      <c r="D44" s="1">
        <f t="shared" si="1"/>
        <v>0.44</v>
      </c>
      <c r="E44" s="8">
        <f t="shared" si="2"/>
        <v>1.59032336</v>
      </c>
    </row>
    <row r="45" spans="1:5" x14ac:dyDescent="0.35">
      <c r="A45" s="10" t="s">
        <v>69</v>
      </c>
      <c r="B45" s="6">
        <v>0.45300000000000001</v>
      </c>
      <c r="C45" s="5">
        <v>7.3999999999999996E-2</v>
      </c>
      <c r="D45" s="1">
        <f t="shared" si="1"/>
        <v>0.379</v>
      </c>
      <c r="E45" s="8">
        <f t="shared" si="2"/>
        <v>1.3296423365999999</v>
      </c>
    </row>
    <row r="46" spans="1:5" x14ac:dyDescent="0.35">
      <c r="A46" s="10" t="s">
        <v>70</v>
      </c>
      <c r="B46" s="6">
        <v>0.436</v>
      </c>
      <c r="C46" s="5">
        <v>7.3999999999999996E-2</v>
      </c>
      <c r="D46" s="1">
        <f t="shared" si="1"/>
        <v>0.36199999999999999</v>
      </c>
      <c r="E46" s="8">
        <f t="shared" si="2"/>
        <v>1.2593439944</v>
      </c>
    </row>
    <row r="47" spans="1:5" x14ac:dyDescent="0.35">
      <c r="A47" s="14" t="s">
        <v>102</v>
      </c>
      <c r="B47" s="15"/>
      <c r="C47" s="15"/>
      <c r="D47" s="15"/>
      <c r="E47" s="15"/>
    </row>
    <row r="48" spans="1:5" x14ac:dyDescent="0.35">
      <c r="A48" s="10" t="s">
        <v>71</v>
      </c>
      <c r="B48" s="6">
        <v>0.74299999999999999</v>
      </c>
      <c r="C48" s="5">
        <v>7.3999999999999996E-2</v>
      </c>
      <c r="D48" s="1">
        <f t="shared" ref="D48:D79" si="3">(B48-C48)</f>
        <v>0.66900000000000004</v>
      </c>
      <c r="E48" s="8">
        <f t="shared" ref="E48:E79" si="4">(1.7726*D48*D48)+(2.8217*D48)+(0.0056)</f>
        <v>2.6866639285999998</v>
      </c>
    </row>
    <row r="49" spans="1:5" x14ac:dyDescent="0.35">
      <c r="A49" s="10" t="s">
        <v>72</v>
      </c>
      <c r="B49" s="6">
        <v>0.67300000000000004</v>
      </c>
      <c r="C49" s="5">
        <v>7.3999999999999996E-2</v>
      </c>
      <c r="D49" s="1">
        <f t="shared" si="3"/>
        <v>0.59900000000000009</v>
      </c>
      <c r="E49" s="8">
        <f t="shared" si="4"/>
        <v>2.3318089526000003</v>
      </c>
    </row>
    <row r="50" spans="1:5" x14ac:dyDescent="0.35">
      <c r="A50" s="10" t="s">
        <v>73</v>
      </c>
      <c r="B50" s="6">
        <v>0.54500000000000004</v>
      </c>
      <c r="C50" s="5">
        <v>7.3999999999999996E-2</v>
      </c>
      <c r="D50" s="1">
        <f t="shared" si="3"/>
        <v>0.47100000000000003</v>
      </c>
      <c r="E50" s="8">
        <f t="shared" si="4"/>
        <v>1.7278560566000001</v>
      </c>
    </row>
    <row r="51" spans="1:5" x14ac:dyDescent="0.35">
      <c r="A51" s="10" t="s">
        <v>74</v>
      </c>
      <c r="B51" s="6">
        <v>0.60299999999999998</v>
      </c>
      <c r="C51" s="5">
        <v>7.3999999999999996E-2</v>
      </c>
      <c r="D51" s="1">
        <f t="shared" si="3"/>
        <v>0.52900000000000003</v>
      </c>
      <c r="E51" s="8">
        <f t="shared" si="4"/>
        <v>1.9943254566000002</v>
      </c>
    </row>
    <row r="52" spans="1:5" x14ac:dyDescent="0.35">
      <c r="A52" s="10" t="s">
        <v>75</v>
      </c>
      <c r="B52" s="6">
        <v>0.63400000000000001</v>
      </c>
      <c r="C52" s="5">
        <v>7.3999999999999996E-2</v>
      </c>
      <c r="D52" s="1">
        <f t="shared" si="3"/>
        <v>0.56000000000000005</v>
      </c>
      <c r="E52" s="8">
        <f t="shared" si="4"/>
        <v>2.1416393599999997</v>
      </c>
    </row>
    <row r="53" spans="1:5" x14ac:dyDescent="0.35">
      <c r="A53" s="10" t="s">
        <v>76</v>
      </c>
      <c r="B53" s="6">
        <v>0.379</v>
      </c>
      <c r="C53" s="5">
        <v>7.3999999999999996E-2</v>
      </c>
      <c r="D53" s="1">
        <f t="shared" si="3"/>
        <v>0.30499999999999999</v>
      </c>
      <c r="E53" s="8">
        <f t="shared" si="4"/>
        <v>1.0311146149999999</v>
      </c>
    </row>
    <row r="54" spans="1:5" x14ac:dyDescent="0.35">
      <c r="A54" s="10" t="s">
        <v>77</v>
      </c>
      <c r="B54" s="6">
        <v>0.61199999999999999</v>
      </c>
      <c r="C54" s="5">
        <v>7.3999999999999996E-2</v>
      </c>
      <c r="D54" s="1">
        <f t="shared" si="3"/>
        <v>0.53800000000000003</v>
      </c>
      <c r="E54" s="8">
        <f t="shared" si="4"/>
        <v>2.0367430344000002</v>
      </c>
    </row>
    <row r="55" spans="1:5" x14ac:dyDescent="0.35">
      <c r="A55" s="10" t="s">
        <v>78</v>
      </c>
      <c r="B55" s="6">
        <v>0.749</v>
      </c>
      <c r="C55" s="5">
        <v>7.3999999999999996E-2</v>
      </c>
      <c r="D55" s="1">
        <f t="shared" si="3"/>
        <v>0.67500000000000004</v>
      </c>
      <c r="E55" s="8">
        <f t="shared" si="4"/>
        <v>2.7178883749999998</v>
      </c>
    </row>
    <row r="56" spans="1:5" x14ac:dyDescent="0.35">
      <c r="A56" s="10" t="s">
        <v>79</v>
      </c>
      <c r="B56" s="6">
        <v>0.35899999999999999</v>
      </c>
      <c r="C56" s="5">
        <v>7.3999999999999996E-2</v>
      </c>
      <c r="D56" s="1">
        <f t="shared" si="3"/>
        <v>0.28499999999999998</v>
      </c>
      <c r="E56" s="8">
        <f t="shared" si="4"/>
        <v>0.9537639349999999</v>
      </c>
    </row>
    <row r="57" spans="1:5" x14ac:dyDescent="0.35">
      <c r="A57" s="10" t="s">
        <v>80</v>
      </c>
      <c r="B57" s="6">
        <v>0.33700000000000002</v>
      </c>
      <c r="C57" s="5">
        <v>7.3999999999999996E-2</v>
      </c>
      <c r="D57" s="1">
        <f t="shared" si="3"/>
        <v>0.26300000000000001</v>
      </c>
      <c r="E57" s="8">
        <f t="shared" si="4"/>
        <v>0.87031606940000006</v>
      </c>
    </row>
    <row r="58" spans="1:5" x14ac:dyDescent="0.35">
      <c r="A58" s="10" t="s">
        <v>81</v>
      </c>
      <c r="B58" s="6">
        <v>0.39200000000000002</v>
      </c>
      <c r="C58" s="5">
        <v>7.3999999999999996E-2</v>
      </c>
      <c r="D58" s="1">
        <f t="shared" si="3"/>
        <v>0.318</v>
      </c>
      <c r="E58" s="8">
        <f t="shared" si="4"/>
        <v>1.0821530024000001</v>
      </c>
    </row>
    <row r="59" spans="1:5" x14ac:dyDescent="0.35">
      <c r="A59" s="10" t="s">
        <v>82</v>
      </c>
      <c r="B59" s="6">
        <v>0.41799999999999998</v>
      </c>
      <c r="C59" s="5">
        <v>7.3999999999999996E-2</v>
      </c>
      <c r="D59" s="1">
        <f t="shared" si="3"/>
        <v>0.34399999999999997</v>
      </c>
      <c r="E59" s="8">
        <f t="shared" si="4"/>
        <v>1.1860271936</v>
      </c>
    </row>
    <row r="60" spans="1:5" x14ac:dyDescent="0.35">
      <c r="A60" s="10" t="s">
        <v>83</v>
      </c>
      <c r="B60" s="6">
        <v>0.42299999999999999</v>
      </c>
      <c r="C60" s="5">
        <v>7.3999999999999996E-2</v>
      </c>
      <c r="D60" s="1">
        <f t="shared" si="3"/>
        <v>0.34899999999999998</v>
      </c>
      <c r="E60" s="8">
        <f t="shared" si="4"/>
        <v>1.2062777525999999</v>
      </c>
    </row>
    <row r="61" spans="1:5" x14ac:dyDescent="0.35">
      <c r="A61" s="10" t="s">
        <v>84</v>
      </c>
      <c r="B61" s="6">
        <v>0.371</v>
      </c>
      <c r="C61" s="5">
        <v>7.3999999999999996E-2</v>
      </c>
      <c r="D61" s="1">
        <f t="shared" si="3"/>
        <v>0.29699999999999999</v>
      </c>
      <c r="E61" s="8">
        <f t="shared" si="4"/>
        <v>1.0000041733999998</v>
      </c>
    </row>
    <row r="62" spans="1:5" x14ac:dyDescent="0.35">
      <c r="A62" s="10" t="s">
        <v>85</v>
      </c>
      <c r="B62" s="6">
        <v>0.41200000000000003</v>
      </c>
      <c r="C62" s="5">
        <v>7.3999999999999996E-2</v>
      </c>
      <c r="D62" s="1">
        <f t="shared" si="3"/>
        <v>0.33800000000000002</v>
      </c>
      <c r="E62" s="8">
        <f t="shared" si="4"/>
        <v>1.1618435144000001</v>
      </c>
    </row>
    <row r="63" spans="1:5" x14ac:dyDescent="0.35">
      <c r="A63" s="10" t="s">
        <v>86</v>
      </c>
      <c r="B63" s="6">
        <v>0.35899999999999999</v>
      </c>
      <c r="C63" s="5">
        <v>7.3999999999999996E-2</v>
      </c>
      <c r="D63" s="1">
        <f t="shared" si="3"/>
        <v>0.28499999999999998</v>
      </c>
      <c r="E63" s="8">
        <f t="shared" si="4"/>
        <v>0.9537639349999999</v>
      </c>
    </row>
    <row r="64" spans="1:5" x14ac:dyDescent="0.35">
      <c r="A64" s="10" t="s">
        <v>87</v>
      </c>
      <c r="B64" s="6">
        <v>0.439</v>
      </c>
      <c r="C64" s="5">
        <v>7.3999999999999996E-2</v>
      </c>
      <c r="D64" s="1">
        <f t="shared" si="3"/>
        <v>0.36499999999999999</v>
      </c>
      <c r="E64" s="8">
        <f t="shared" si="4"/>
        <v>1.271675135</v>
      </c>
    </row>
    <row r="65" spans="1:5" x14ac:dyDescent="0.35">
      <c r="A65" s="10" t="s">
        <v>88</v>
      </c>
      <c r="B65" s="6">
        <v>0.37</v>
      </c>
      <c r="C65" s="5">
        <v>7.3999999999999996E-2</v>
      </c>
      <c r="D65" s="1">
        <f t="shared" si="3"/>
        <v>0.29599999999999999</v>
      </c>
      <c r="E65" s="8">
        <f t="shared" si="4"/>
        <v>0.99613132159999995</v>
      </c>
    </row>
    <row r="66" spans="1:5" x14ac:dyDescent="0.35">
      <c r="A66" s="10" t="s">
        <v>89</v>
      </c>
      <c r="B66" s="6">
        <v>0.377</v>
      </c>
      <c r="C66" s="5">
        <v>7.3999999999999996E-2</v>
      </c>
      <c r="D66" s="1">
        <f t="shared" si="3"/>
        <v>0.30299999999999999</v>
      </c>
      <c r="E66" s="8">
        <f t="shared" si="4"/>
        <v>1.0233157334</v>
      </c>
    </row>
    <row r="67" spans="1:5" x14ac:dyDescent="0.35">
      <c r="A67" s="10" t="s">
        <v>90</v>
      </c>
      <c r="B67" s="6">
        <v>0.65700000000000003</v>
      </c>
      <c r="C67" s="5">
        <v>7.3999999999999996E-2</v>
      </c>
      <c r="D67" s="1">
        <f t="shared" si="3"/>
        <v>0.58300000000000007</v>
      </c>
      <c r="E67" s="8">
        <f t="shared" si="4"/>
        <v>2.2531383414000001</v>
      </c>
    </row>
    <row r="68" spans="1:5" x14ac:dyDescent="0.35">
      <c r="A68" s="10" t="s">
        <v>45</v>
      </c>
      <c r="B68" s="6">
        <v>0.44600000000000001</v>
      </c>
      <c r="C68" s="5">
        <v>7.3999999999999996E-2</v>
      </c>
      <c r="D68" s="1">
        <f t="shared" si="3"/>
        <v>0.372</v>
      </c>
      <c r="E68" s="8">
        <f t="shared" si="4"/>
        <v>1.3005718784</v>
      </c>
    </row>
    <row r="69" spans="1:5" x14ac:dyDescent="0.35">
      <c r="A69" s="10" t="s">
        <v>91</v>
      </c>
      <c r="B69" s="6">
        <v>0.45200000000000001</v>
      </c>
      <c r="C69" s="5">
        <v>7.3999999999999996E-2</v>
      </c>
      <c r="D69" s="1">
        <f t="shared" si="3"/>
        <v>0.378</v>
      </c>
      <c r="E69" s="8">
        <f t="shared" si="4"/>
        <v>1.3254787783999999</v>
      </c>
    </row>
    <row r="70" spans="1:5" x14ac:dyDescent="0.35">
      <c r="A70" s="10" t="s">
        <v>92</v>
      </c>
      <c r="B70" s="6">
        <v>0.65</v>
      </c>
      <c r="C70" s="5">
        <v>7.3999999999999996E-2</v>
      </c>
      <c r="D70" s="1">
        <f t="shared" si="3"/>
        <v>0.57600000000000007</v>
      </c>
      <c r="E70" s="8">
        <f t="shared" si="4"/>
        <v>2.2190053376000001</v>
      </c>
    </row>
    <row r="71" spans="1:5" x14ac:dyDescent="0.35">
      <c r="A71" s="10" t="s">
        <v>93</v>
      </c>
      <c r="B71" s="6">
        <v>0.39100000000000001</v>
      </c>
      <c r="C71" s="5">
        <v>7.3999999999999996E-2</v>
      </c>
      <c r="D71" s="1">
        <f t="shared" si="3"/>
        <v>0.317</v>
      </c>
      <c r="E71" s="8">
        <f t="shared" si="4"/>
        <v>1.0782057013999999</v>
      </c>
    </row>
    <row r="72" spans="1:5" x14ac:dyDescent="0.35">
      <c r="A72" s="10" t="s">
        <v>94</v>
      </c>
      <c r="B72" s="6">
        <v>0.45100000000000001</v>
      </c>
      <c r="C72" s="5">
        <v>7.3999999999999996E-2</v>
      </c>
      <c r="D72" s="1">
        <f t="shared" si="3"/>
        <v>0.377</v>
      </c>
      <c r="E72" s="8">
        <f t="shared" si="4"/>
        <v>1.3213187654</v>
      </c>
    </row>
    <row r="73" spans="1:5" x14ac:dyDescent="0.35">
      <c r="A73" s="10" t="s">
        <v>95</v>
      </c>
      <c r="B73" s="6">
        <v>0.27400000000000002</v>
      </c>
      <c r="C73" s="5">
        <v>7.3999999999999996E-2</v>
      </c>
      <c r="D73" s="1">
        <f t="shared" si="3"/>
        <v>0.2</v>
      </c>
      <c r="E73" s="8">
        <f t="shared" si="4"/>
        <v>0.64084399999999997</v>
      </c>
    </row>
    <row r="74" spans="1:5" x14ac:dyDescent="0.35">
      <c r="A74" s="10" t="s">
        <v>96</v>
      </c>
      <c r="B74" s="6">
        <v>0.32300000000000001</v>
      </c>
      <c r="C74" s="5">
        <v>7.3999999999999996E-2</v>
      </c>
      <c r="D74" s="1">
        <f t="shared" si="3"/>
        <v>0.249</v>
      </c>
      <c r="E74" s="8">
        <f t="shared" si="4"/>
        <v>0.81810627260000002</v>
      </c>
    </row>
    <row r="75" spans="1:5" x14ac:dyDescent="0.35">
      <c r="A75" s="10" t="s">
        <v>97</v>
      </c>
      <c r="B75" s="6">
        <v>0.34700000000000003</v>
      </c>
      <c r="C75" s="5">
        <v>7.3999999999999996E-2</v>
      </c>
      <c r="D75" s="1">
        <f t="shared" si="3"/>
        <v>0.27300000000000002</v>
      </c>
      <c r="E75" s="8">
        <f t="shared" si="4"/>
        <v>0.90803420540000013</v>
      </c>
    </row>
    <row r="76" spans="1:5" x14ac:dyDescent="0.35">
      <c r="A76" s="10" t="s">
        <v>98</v>
      </c>
      <c r="B76" s="6">
        <v>0.36599999999999999</v>
      </c>
      <c r="C76" s="5">
        <v>7.3999999999999996E-2</v>
      </c>
      <c r="D76" s="1">
        <f t="shared" si="3"/>
        <v>0.29199999999999998</v>
      </c>
      <c r="E76" s="8">
        <f t="shared" si="4"/>
        <v>0.98067536639999986</v>
      </c>
    </row>
    <row r="77" spans="1:5" x14ac:dyDescent="0.35">
      <c r="A77" s="10" t="s">
        <v>99</v>
      </c>
      <c r="B77" s="6">
        <v>0.44700000000000001</v>
      </c>
      <c r="C77" s="5">
        <v>7.3999999999999996E-2</v>
      </c>
      <c r="D77" s="1">
        <f t="shared" si="3"/>
        <v>0.373</v>
      </c>
      <c r="E77" s="8">
        <f t="shared" si="4"/>
        <v>1.3047141653999998</v>
      </c>
    </row>
    <row r="78" spans="1:5" x14ac:dyDescent="0.35">
      <c r="A78" s="10" t="s">
        <v>15</v>
      </c>
      <c r="B78" s="6">
        <v>0.46</v>
      </c>
      <c r="C78" s="5">
        <v>7.3999999999999996E-2</v>
      </c>
      <c r="D78" s="1">
        <f t="shared" si="3"/>
        <v>0.38600000000000001</v>
      </c>
      <c r="E78" s="8">
        <f t="shared" si="4"/>
        <v>1.3588865096000002</v>
      </c>
    </row>
    <row r="79" spans="1:5" x14ac:dyDescent="0.35">
      <c r="A79" s="10" t="s">
        <v>15</v>
      </c>
      <c r="B79" s="6">
        <v>0.63700000000000001</v>
      </c>
      <c r="C79" s="5">
        <v>7.3999999999999996E-2</v>
      </c>
      <c r="D79" s="1">
        <f t="shared" si="3"/>
        <v>0.56300000000000006</v>
      </c>
      <c r="E79" s="8">
        <f t="shared" si="4"/>
        <v>2.1560763493999997</v>
      </c>
    </row>
    <row r="80" spans="1:5" x14ac:dyDescent="0.35">
      <c r="A80" s="10" t="s">
        <v>16</v>
      </c>
      <c r="B80" s="6">
        <v>0.59099999999999997</v>
      </c>
      <c r="C80" s="5">
        <v>7.3999999999999996E-2</v>
      </c>
      <c r="D80" s="1">
        <f t="shared" ref="D80:D111" si="5">(B80-C80)</f>
        <v>0.51700000000000002</v>
      </c>
      <c r="E80" s="8">
        <f t="shared" ref="E80:E111" si="6">(1.7726*D80*D80)+(2.8217*D80)+(0.0056)</f>
        <v>1.9382153814</v>
      </c>
    </row>
    <row r="81" spans="1:5" x14ac:dyDescent="0.35">
      <c r="A81" s="10" t="s">
        <v>17</v>
      </c>
      <c r="B81" s="6">
        <v>0.30599999999999999</v>
      </c>
      <c r="C81" s="5">
        <v>7.3999999999999996E-2</v>
      </c>
      <c r="D81" s="1">
        <f t="shared" si="5"/>
        <v>0.23199999999999998</v>
      </c>
      <c r="E81" s="8">
        <f t="shared" si="6"/>
        <v>0.75564282240000002</v>
      </c>
    </row>
    <row r="82" spans="1:5" x14ac:dyDescent="0.35">
      <c r="A82" s="10" t="s">
        <v>18</v>
      </c>
      <c r="B82" s="6">
        <v>0.55200000000000005</v>
      </c>
      <c r="C82" s="5">
        <v>7.3999999999999996E-2</v>
      </c>
      <c r="D82" s="1">
        <f t="shared" si="5"/>
        <v>0.47800000000000004</v>
      </c>
      <c r="E82" s="8">
        <f t="shared" si="6"/>
        <v>1.7593833383999999</v>
      </c>
    </row>
    <row r="83" spans="1:5" x14ac:dyDescent="0.35">
      <c r="A83" s="10" t="s">
        <v>21</v>
      </c>
      <c r="B83" s="6">
        <v>0.38800000000000001</v>
      </c>
      <c r="C83" s="5">
        <v>7.3999999999999996E-2</v>
      </c>
      <c r="D83" s="1">
        <f t="shared" si="5"/>
        <v>0.314</v>
      </c>
      <c r="E83" s="8">
        <f t="shared" si="6"/>
        <v>1.0663850696000001</v>
      </c>
    </row>
    <row r="84" spans="1:5" x14ac:dyDescent="0.35">
      <c r="A84" s="10" t="s">
        <v>21</v>
      </c>
      <c r="B84" s="6">
        <v>0.56000000000000005</v>
      </c>
      <c r="C84" s="5">
        <v>7.3999999999999996E-2</v>
      </c>
      <c r="D84" s="1">
        <f t="shared" si="5"/>
        <v>0.48600000000000004</v>
      </c>
      <c r="E84" s="8">
        <f t="shared" si="6"/>
        <v>1.7956272296000002</v>
      </c>
    </row>
    <row r="85" spans="1:5" x14ac:dyDescent="0.35">
      <c r="A85" s="10" t="s">
        <v>23</v>
      </c>
      <c r="B85" s="6">
        <v>0.52800000000000002</v>
      </c>
      <c r="C85" s="5">
        <v>7.3999999999999996E-2</v>
      </c>
      <c r="D85" s="1">
        <f t="shared" si="5"/>
        <v>0.45400000000000001</v>
      </c>
      <c r="E85" s="8">
        <f t="shared" si="6"/>
        <v>1.6520130216</v>
      </c>
    </row>
    <row r="86" spans="1:5" x14ac:dyDescent="0.35">
      <c r="A86" s="10" t="s">
        <v>24</v>
      </c>
      <c r="B86" s="6">
        <v>0.28700000000000003</v>
      </c>
      <c r="C86" s="5">
        <v>7.3999999999999996E-2</v>
      </c>
      <c r="D86" s="1">
        <f t="shared" si="5"/>
        <v>0.21300000000000002</v>
      </c>
      <c r="E86" s="8">
        <f t="shared" si="6"/>
        <v>0.68704318940000009</v>
      </c>
    </row>
    <row r="87" spans="1:5" x14ac:dyDescent="0.35">
      <c r="A87" s="10" t="s">
        <v>24</v>
      </c>
      <c r="B87" s="6">
        <v>0.41000000000000003</v>
      </c>
      <c r="C87" s="5">
        <v>7.3999999999999996E-2</v>
      </c>
      <c r="D87" s="1">
        <f t="shared" si="5"/>
        <v>0.33600000000000002</v>
      </c>
      <c r="E87" s="8">
        <f t="shared" si="6"/>
        <v>1.1538106496</v>
      </c>
    </row>
    <row r="88" spans="1:5" x14ac:dyDescent="0.35">
      <c r="A88" s="10" t="s">
        <v>60</v>
      </c>
      <c r="B88" s="6">
        <v>0.55800000000000005</v>
      </c>
      <c r="C88" s="5">
        <v>7.3999999999999996E-2</v>
      </c>
      <c r="D88" s="1">
        <f t="shared" si="5"/>
        <v>0.48400000000000004</v>
      </c>
      <c r="E88" s="8">
        <f t="shared" si="6"/>
        <v>1.7865449856000002</v>
      </c>
    </row>
    <row r="89" spans="1:5" x14ac:dyDescent="0.35">
      <c r="A89" s="10" t="s">
        <v>16</v>
      </c>
      <c r="B89" s="6">
        <v>0.36299999999999999</v>
      </c>
      <c r="C89" s="5">
        <v>7.3999999999999996E-2</v>
      </c>
      <c r="D89" s="1">
        <f t="shared" si="5"/>
        <v>0.28899999999999998</v>
      </c>
      <c r="E89" s="8">
        <f t="shared" si="6"/>
        <v>0.96912062459999992</v>
      </c>
    </row>
    <row r="90" spans="1:5" x14ac:dyDescent="0.35">
      <c r="A90" s="10" t="s">
        <v>17</v>
      </c>
      <c r="B90" s="6">
        <v>0.38500000000000001</v>
      </c>
      <c r="C90" s="5">
        <v>7.3999999999999996E-2</v>
      </c>
      <c r="D90" s="1">
        <f t="shared" si="5"/>
        <v>0.311</v>
      </c>
      <c r="E90" s="8">
        <f t="shared" si="6"/>
        <v>1.0545963446</v>
      </c>
    </row>
    <row r="91" spans="1:5" x14ac:dyDescent="0.35">
      <c r="A91" s="10" t="s">
        <v>18</v>
      </c>
      <c r="B91" s="6">
        <v>0.33600000000000002</v>
      </c>
      <c r="C91" s="5">
        <v>7.3999999999999996E-2</v>
      </c>
      <c r="D91" s="1">
        <f t="shared" si="5"/>
        <v>0.26200000000000001</v>
      </c>
      <c r="E91" s="8">
        <f t="shared" si="6"/>
        <v>0.8665637544</v>
      </c>
    </row>
    <row r="92" spans="1:5" x14ac:dyDescent="0.35">
      <c r="A92" s="10" t="s">
        <v>19</v>
      </c>
      <c r="B92" s="6">
        <v>0.626</v>
      </c>
      <c r="C92" s="5">
        <v>7.3999999999999996E-2</v>
      </c>
      <c r="D92" s="1">
        <f t="shared" si="5"/>
        <v>0.55200000000000005</v>
      </c>
      <c r="E92" s="8">
        <f t="shared" si="6"/>
        <v>2.1032967104</v>
      </c>
    </row>
    <row r="93" spans="1:5" x14ac:dyDescent="0.35">
      <c r="A93" s="10" t="s">
        <v>20</v>
      </c>
      <c r="B93" s="6">
        <v>0.68500000000000005</v>
      </c>
      <c r="C93" s="5">
        <v>7.3999999999999996E-2</v>
      </c>
      <c r="D93" s="1">
        <f t="shared" si="5"/>
        <v>0.6110000000000001</v>
      </c>
      <c r="E93" s="8">
        <f t="shared" si="6"/>
        <v>2.3914075046000005</v>
      </c>
    </row>
    <row r="94" spans="1:5" x14ac:dyDescent="0.35">
      <c r="A94" s="10" t="s">
        <v>61</v>
      </c>
      <c r="B94" s="6">
        <v>0.76400000000000001</v>
      </c>
      <c r="C94" s="5">
        <v>7.3999999999999996E-2</v>
      </c>
      <c r="D94" s="1">
        <f t="shared" si="5"/>
        <v>0.69000000000000006</v>
      </c>
      <c r="E94" s="8">
        <f t="shared" si="6"/>
        <v>2.7965078600000002</v>
      </c>
    </row>
    <row r="95" spans="1:5" x14ac:dyDescent="0.35">
      <c r="A95" s="10" t="s">
        <v>62</v>
      </c>
      <c r="B95" s="6">
        <v>0.69000000000000006</v>
      </c>
      <c r="C95" s="5">
        <v>7.3999999999999996E-2</v>
      </c>
      <c r="D95" s="1">
        <f t="shared" si="5"/>
        <v>0.6160000000000001</v>
      </c>
      <c r="E95" s="8">
        <f t="shared" si="6"/>
        <v>2.4163909056000001</v>
      </c>
    </row>
    <row r="96" spans="1:5" x14ac:dyDescent="0.35">
      <c r="A96" s="10" t="s">
        <v>63</v>
      </c>
      <c r="B96" s="6">
        <v>0.39300000000000002</v>
      </c>
      <c r="C96" s="5">
        <v>7.3999999999999996E-2</v>
      </c>
      <c r="D96" s="1">
        <f t="shared" si="5"/>
        <v>0.31900000000000001</v>
      </c>
      <c r="E96" s="8">
        <f t="shared" si="6"/>
        <v>1.0861038485999999</v>
      </c>
    </row>
    <row r="97" spans="1:5" x14ac:dyDescent="0.35">
      <c r="A97" s="10" t="s">
        <v>65</v>
      </c>
      <c r="B97" s="6">
        <v>0.72699999999999998</v>
      </c>
      <c r="C97" s="5">
        <v>7.3999999999999996E-2</v>
      </c>
      <c r="D97" s="1">
        <f t="shared" si="5"/>
        <v>0.65300000000000002</v>
      </c>
      <c r="E97" s="8">
        <f t="shared" si="6"/>
        <v>2.6040226934000001</v>
      </c>
    </row>
    <row r="98" spans="1:5" x14ac:dyDescent="0.35">
      <c r="A98" s="10" t="s">
        <v>66</v>
      </c>
      <c r="B98" s="6">
        <v>0.36499999999999999</v>
      </c>
      <c r="C98" s="5">
        <v>7.3999999999999996E-2</v>
      </c>
      <c r="D98" s="1">
        <f t="shared" si="5"/>
        <v>0.29099999999999998</v>
      </c>
      <c r="E98" s="8">
        <f t="shared" si="6"/>
        <v>0.97682024059999994</v>
      </c>
    </row>
    <row r="99" spans="1:5" x14ac:dyDescent="0.35">
      <c r="A99" s="10" t="s">
        <v>67</v>
      </c>
      <c r="B99" s="6">
        <v>0.36199999999999999</v>
      </c>
      <c r="C99" s="5">
        <v>7.3999999999999996E-2</v>
      </c>
      <c r="D99" s="1">
        <f t="shared" si="5"/>
        <v>0.28799999999999998</v>
      </c>
      <c r="E99" s="8">
        <f t="shared" si="6"/>
        <v>0.96527613439999993</v>
      </c>
    </row>
    <row r="100" spans="1:5" x14ac:dyDescent="0.35">
      <c r="A100" s="10" t="s">
        <v>68</v>
      </c>
      <c r="B100" s="6">
        <v>0.53300000000000003</v>
      </c>
      <c r="C100" s="5">
        <v>7.3999999999999996E-2</v>
      </c>
      <c r="D100" s="1">
        <f t="shared" si="5"/>
        <v>0.45900000000000002</v>
      </c>
      <c r="E100" s="8">
        <f t="shared" si="6"/>
        <v>1.6742134406000002</v>
      </c>
    </row>
    <row r="101" spans="1:5" x14ac:dyDescent="0.35">
      <c r="A101" s="10" t="s">
        <v>69</v>
      </c>
      <c r="B101" s="6">
        <v>0.432</v>
      </c>
      <c r="C101" s="5">
        <v>7.3999999999999996E-2</v>
      </c>
      <c r="D101" s="1">
        <f t="shared" si="5"/>
        <v>0.35799999999999998</v>
      </c>
      <c r="E101" s="8">
        <f t="shared" si="6"/>
        <v>1.2429521064</v>
      </c>
    </row>
    <row r="102" spans="1:5" x14ac:dyDescent="0.35">
      <c r="A102" s="10" t="s">
        <v>70</v>
      </c>
      <c r="B102" s="6">
        <v>0.374</v>
      </c>
      <c r="C102" s="5">
        <v>7.3999999999999996E-2</v>
      </c>
      <c r="D102" s="1">
        <f t="shared" si="5"/>
        <v>0.3</v>
      </c>
      <c r="E102" s="8">
        <f t="shared" si="6"/>
        <v>1.011644</v>
      </c>
    </row>
    <row r="103" spans="1:5" x14ac:dyDescent="0.35">
      <c r="A103" s="10" t="s">
        <v>47</v>
      </c>
      <c r="B103" s="6">
        <v>0.35699999999999998</v>
      </c>
      <c r="C103" s="5">
        <v>7.3999999999999996E-2</v>
      </c>
      <c r="D103" s="1">
        <f t="shared" si="5"/>
        <v>0.28299999999999997</v>
      </c>
      <c r="E103" s="8">
        <f t="shared" si="6"/>
        <v>0.94610686139999989</v>
      </c>
    </row>
    <row r="104" spans="1:5" x14ac:dyDescent="0.35">
      <c r="A104" s="10" t="s">
        <v>48</v>
      </c>
      <c r="B104" s="6">
        <v>0.32200000000000001</v>
      </c>
      <c r="C104" s="5">
        <v>7.3999999999999996E-2</v>
      </c>
      <c r="D104" s="1">
        <f t="shared" si="5"/>
        <v>0.248</v>
      </c>
      <c r="E104" s="8">
        <f t="shared" si="6"/>
        <v>0.81440359039999999</v>
      </c>
    </row>
    <row r="105" spans="1:5" x14ac:dyDescent="0.35">
      <c r="A105" s="10" t="s">
        <v>49</v>
      </c>
      <c r="B105" s="6">
        <v>0.53</v>
      </c>
      <c r="C105" s="5">
        <v>7.3999999999999996E-2</v>
      </c>
      <c r="D105" s="1">
        <f t="shared" si="5"/>
        <v>0.45600000000000002</v>
      </c>
      <c r="E105" s="8">
        <f t="shared" si="6"/>
        <v>1.6608825536</v>
      </c>
    </row>
    <row r="106" spans="1:5" x14ac:dyDescent="0.35">
      <c r="A106" s="10" t="s">
        <v>50</v>
      </c>
      <c r="B106" s="6">
        <v>0.57400000000000007</v>
      </c>
      <c r="C106" s="5">
        <v>7.3999999999999996E-2</v>
      </c>
      <c r="D106" s="1">
        <f t="shared" si="5"/>
        <v>0.50000000000000011</v>
      </c>
      <c r="E106" s="8">
        <f t="shared" si="6"/>
        <v>1.8596000000000004</v>
      </c>
    </row>
    <row r="107" spans="1:5" x14ac:dyDescent="0.35">
      <c r="A107" s="10" t="s">
        <v>51</v>
      </c>
      <c r="B107" s="6">
        <v>0.58599999999999997</v>
      </c>
      <c r="C107" s="5">
        <v>7.3999999999999996E-2</v>
      </c>
      <c r="D107" s="1">
        <f t="shared" si="5"/>
        <v>0.51200000000000001</v>
      </c>
      <c r="E107" s="8">
        <f t="shared" si="6"/>
        <v>1.9149868543999999</v>
      </c>
    </row>
    <row r="108" spans="1:5" x14ac:dyDescent="0.35">
      <c r="A108" s="10" t="s">
        <v>52</v>
      </c>
      <c r="B108" s="6">
        <v>0.53200000000000003</v>
      </c>
      <c r="C108" s="5">
        <v>7.3999999999999996E-2</v>
      </c>
      <c r="D108" s="1">
        <f t="shared" si="5"/>
        <v>0.45800000000000002</v>
      </c>
      <c r="E108" s="8">
        <f t="shared" si="6"/>
        <v>1.6697662663999999</v>
      </c>
    </row>
    <row r="109" spans="1:5" x14ac:dyDescent="0.35">
      <c r="A109" s="10" t="s">
        <v>53</v>
      </c>
      <c r="B109" s="6">
        <v>0.54300000000000004</v>
      </c>
      <c r="C109" s="5">
        <v>7.3999999999999996E-2</v>
      </c>
      <c r="D109" s="1">
        <f t="shared" si="5"/>
        <v>0.46900000000000003</v>
      </c>
      <c r="E109" s="8">
        <f t="shared" si="6"/>
        <v>1.7188801685999999</v>
      </c>
    </row>
    <row r="110" spans="1:5" x14ac:dyDescent="0.35">
      <c r="A110" s="10" t="s">
        <v>54</v>
      </c>
      <c r="B110" s="6">
        <v>0.437</v>
      </c>
      <c r="C110" s="5">
        <v>7.3999999999999996E-2</v>
      </c>
      <c r="D110" s="1">
        <f t="shared" si="5"/>
        <v>0.36299999999999999</v>
      </c>
      <c r="E110" s="8">
        <f t="shared" si="6"/>
        <v>1.2634508294</v>
      </c>
    </row>
    <row r="111" spans="1:5" x14ac:dyDescent="0.35">
      <c r="A111" s="10" t="s">
        <v>55</v>
      </c>
      <c r="B111" s="6">
        <v>0.77800000000000002</v>
      </c>
      <c r="C111" s="5">
        <v>7.3999999999999996E-2</v>
      </c>
      <c r="D111" s="1">
        <f t="shared" si="5"/>
        <v>0.70400000000000007</v>
      </c>
      <c r="E111" s="8">
        <f t="shared" si="6"/>
        <v>2.8706057216</v>
      </c>
    </row>
    <row r="112" spans="1:5" x14ac:dyDescent="0.35">
      <c r="A112" s="10" t="s">
        <v>56</v>
      </c>
      <c r="B112" s="6">
        <v>0.54</v>
      </c>
      <c r="C112" s="5">
        <v>7.3999999999999996E-2</v>
      </c>
      <c r="D112" s="1">
        <f t="shared" ref="D112:D143" si="7">(B112-C112)</f>
        <v>0.46600000000000003</v>
      </c>
      <c r="E112" s="8">
        <f t="shared" ref="E112:E143" si="8">(1.7726*D112*D112)+(2.8217*D112)+(0.0056)</f>
        <v>1.7054429256000001</v>
      </c>
    </row>
    <row r="113" spans="1:5" x14ac:dyDescent="0.35">
      <c r="A113" s="10" t="s">
        <v>35</v>
      </c>
      <c r="B113" s="6">
        <v>0.371</v>
      </c>
      <c r="C113" s="5">
        <v>7.3999999999999996E-2</v>
      </c>
      <c r="D113" s="1">
        <f t="shared" si="7"/>
        <v>0.29699999999999999</v>
      </c>
      <c r="E113" s="8">
        <f t="shared" si="8"/>
        <v>1.0000041733999998</v>
      </c>
    </row>
    <row r="114" spans="1:5" x14ac:dyDescent="0.35">
      <c r="A114" s="10" t="s">
        <v>36</v>
      </c>
      <c r="B114" s="6">
        <v>0.39800000000000002</v>
      </c>
      <c r="C114" s="5">
        <v>7.3999999999999996E-2</v>
      </c>
      <c r="D114" s="1">
        <f t="shared" si="7"/>
        <v>0.32400000000000001</v>
      </c>
      <c r="E114" s="8">
        <f t="shared" si="8"/>
        <v>1.1059112576000001</v>
      </c>
    </row>
    <row r="115" spans="1:5" x14ac:dyDescent="0.35">
      <c r="A115" s="10" t="s">
        <v>37</v>
      </c>
      <c r="B115" s="6">
        <v>0.61899999999999999</v>
      </c>
      <c r="C115" s="5">
        <v>7.3999999999999996E-2</v>
      </c>
      <c r="D115" s="1">
        <f t="shared" si="7"/>
        <v>0.54500000000000004</v>
      </c>
      <c r="E115" s="8">
        <f t="shared" si="8"/>
        <v>2.0699330149999997</v>
      </c>
    </row>
    <row r="116" spans="1:5" x14ac:dyDescent="0.35">
      <c r="A116" s="10" t="s">
        <v>38</v>
      </c>
      <c r="B116" s="6">
        <v>0.42299999999999999</v>
      </c>
      <c r="C116" s="5">
        <v>7.3999999999999996E-2</v>
      </c>
      <c r="D116" s="1">
        <f t="shared" si="7"/>
        <v>0.34899999999999998</v>
      </c>
      <c r="E116" s="8">
        <f t="shared" si="8"/>
        <v>1.2062777525999999</v>
      </c>
    </row>
    <row r="117" spans="1:5" x14ac:dyDescent="0.35">
      <c r="A117" s="10" t="s">
        <v>39</v>
      </c>
      <c r="B117" s="6">
        <v>0.438</v>
      </c>
      <c r="C117" s="5">
        <v>7.3999999999999996E-2</v>
      </c>
      <c r="D117" s="1">
        <f t="shared" si="7"/>
        <v>0.36399999999999999</v>
      </c>
      <c r="E117" s="8">
        <f t="shared" si="8"/>
        <v>1.2675612096</v>
      </c>
    </row>
    <row r="118" spans="1:5" x14ac:dyDescent="0.35">
      <c r="A118" s="10" t="s">
        <v>40</v>
      </c>
      <c r="B118" s="6">
        <v>0.33700000000000002</v>
      </c>
      <c r="C118" s="5">
        <v>7.3999999999999996E-2</v>
      </c>
      <c r="D118" s="1">
        <f t="shared" si="7"/>
        <v>0.26300000000000001</v>
      </c>
      <c r="E118" s="8">
        <f t="shared" si="8"/>
        <v>0.87031606940000006</v>
      </c>
    </row>
    <row r="119" spans="1:5" x14ac:dyDescent="0.35">
      <c r="A119" s="10" t="s">
        <v>41</v>
      </c>
      <c r="B119" s="6">
        <v>0.36899999999999999</v>
      </c>
      <c r="C119" s="5">
        <v>7.3999999999999996E-2</v>
      </c>
      <c r="D119" s="1">
        <f t="shared" si="7"/>
        <v>0.29499999999999998</v>
      </c>
      <c r="E119" s="8">
        <f t="shared" si="8"/>
        <v>0.99226201499999989</v>
      </c>
    </row>
    <row r="120" spans="1:5" x14ac:dyDescent="0.35">
      <c r="A120" s="10" t="s">
        <v>42</v>
      </c>
      <c r="B120" s="6">
        <v>0.48899999999999999</v>
      </c>
      <c r="C120" s="5">
        <v>7.3999999999999996E-2</v>
      </c>
      <c r="D120" s="1">
        <f t="shared" si="7"/>
        <v>0.41499999999999998</v>
      </c>
      <c r="E120" s="8">
        <f t="shared" si="8"/>
        <v>1.4818915349999999</v>
      </c>
    </row>
    <row r="121" spans="1:5" x14ac:dyDescent="0.35">
      <c r="A121" s="10" t="s">
        <v>100</v>
      </c>
      <c r="B121" s="6">
        <v>0.40500000000000003</v>
      </c>
      <c r="C121" s="5">
        <v>7.3999999999999996E-2</v>
      </c>
      <c r="D121" s="1">
        <f t="shared" si="7"/>
        <v>0.33100000000000002</v>
      </c>
      <c r="E121" s="8">
        <f t="shared" si="8"/>
        <v>1.1337905286000001</v>
      </c>
    </row>
    <row r="122" spans="1:5" x14ac:dyDescent="0.35">
      <c r="A122" s="10" t="s">
        <v>101</v>
      </c>
      <c r="B122" s="6">
        <v>0.436</v>
      </c>
      <c r="C122" s="5">
        <v>7.3999999999999996E-2</v>
      </c>
      <c r="D122" s="1">
        <f t="shared" si="7"/>
        <v>0.36199999999999999</v>
      </c>
      <c r="E122" s="8">
        <f t="shared" si="8"/>
        <v>1.2593439944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L123"/>
  <sheetViews>
    <sheetView workbookViewId="0">
      <selection activeCell="F22" sqref="F22"/>
    </sheetView>
  </sheetViews>
  <sheetFormatPr defaultRowHeight="14.5" x14ac:dyDescent="0.35"/>
  <cols>
    <col min="1" max="1" width="13" customWidth="1"/>
    <col min="2" max="2" width="11.08984375" customWidth="1"/>
    <col min="3" max="3" width="10.90625" customWidth="1"/>
    <col min="4" max="4" width="12" customWidth="1"/>
    <col min="5" max="5" width="11.1796875" customWidth="1"/>
  </cols>
  <sheetData>
    <row r="2" spans="1:12" x14ac:dyDescent="0.35">
      <c r="A2" s="3">
        <v>1.9850000000000001</v>
      </c>
      <c r="B2" s="6">
        <v>0.53900000000000003</v>
      </c>
      <c r="C2" s="6">
        <v>0.71599999999999997</v>
      </c>
      <c r="D2" s="6">
        <v>0.66300000000000003</v>
      </c>
      <c r="E2" s="6">
        <v>0.77300000000000002</v>
      </c>
      <c r="F2" s="6">
        <v>0.81400000000000006</v>
      </c>
      <c r="G2" s="6">
        <v>0.66100000000000003</v>
      </c>
      <c r="H2" s="6">
        <v>0.70799999999999996</v>
      </c>
      <c r="I2" s="6">
        <v>0.69800000000000006</v>
      </c>
      <c r="J2" s="6">
        <v>0.58599999999999997</v>
      </c>
      <c r="K2" s="6">
        <v>0.94500000000000006</v>
      </c>
      <c r="L2" s="6">
        <v>0.93500000000000005</v>
      </c>
    </row>
    <row r="3" spans="1:12" x14ac:dyDescent="0.35">
      <c r="A3" s="3">
        <v>1.177</v>
      </c>
      <c r="B3" s="6">
        <v>0.83799999999999997</v>
      </c>
      <c r="C3" s="6">
        <v>0.63</v>
      </c>
      <c r="D3" s="6">
        <v>0.74199999999999999</v>
      </c>
      <c r="E3" s="6">
        <v>0.53800000000000003</v>
      </c>
      <c r="F3" s="6">
        <v>0.80100000000000005</v>
      </c>
      <c r="G3" s="6">
        <v>0.65600000000000003</v>
      </c>
      <c r="H3" s="6">
        <v>0.77700000000000002</v>
      </c>
      <c r="I3" s="6">
        <v>0.69700000000000006</v>
      </c>
      <c r="J3" s="6">
        <v>0.60499999999999998</v>
      </c>
      <c r="K3" s="6">
        <v>0.64</v>
      </c>
      <c r="L3" s="6">
        <v>0.92700000000000005</v>
      </c>
    </row>
    <row r="4" spans="1:12" x14ac:dyDescent="0.35">
      <c r="A4" s="3">
        <v>0.61099999999999999</v>
      </c>
      <c r="B4" s="6">
        <v>0.59499999999999997</v>
      </c>
      <c r="C4" s="6">
        <v>0.70799999999999996</v>
      </c>
      <c r="D4" s="6">
        <v>0.76500000000000001</v>
      </c>
      <c r="E4" s="6">
        <v>0.66200000000000003</v>
      </c>
      <c r="F4" s="6">
        <v>1.3460000000000001</v>
      </c>
      <c r="G4" s="6">
        <v>0.72399999999999998</v>
      </c>
      <c r="H4" s="6">
        <v>0.67400000000000004</v>
      </c>
      <c r="I4" s="6">
        <v>0.624</v>
      </c>
      <c r="J4" s="6">
        <v>0.74399999999999999</v>
      </c>
      <c r="K4" s="6">
        <v>0.68400000000000005</v>
      </c>
      <c r="L4" s="6">
        <v>0.83799999999999997</v>
      </c>
    </row>
    <row r="5" spans="1:12" x14ac:dyDescent="0.35">
      <c r="A5" s="3">
        <v>0.39800000000000002</v>
      </c>
      <c r="B5" s="6">
        <v>0.68600000000000005</v>
      </c>
      <c r="C5" s="6">
        <v>0.91800000000000004</v>
      </c>
      <c r="D5" s="6">
        <v>0.67900000000000005</v>
      </c>
      <c r="E5" s="6">
        <v>0.94500000000000006</v>
      </c>
      <c r="F5" s="6">
        <v>0.54200000000000004</v>
      </c>
      <c r="G5" s="6">
        <v>0.68200000000000005</v>
      </c>
      <c r="H5" s="6">
        <v>0.89500000000000002</v>
      </c>
      <c r="I5" s="6">
        <v>0.69900000000000007</v>
      </c>
      <c r="J5" s="6">
        <v>0.66</v>
      </c>
      <c r="K5" s="6">
        <v>0.66900000000000004</v>
      </c>
      <c r="L5" s="6">
        <v>0.78300000000000003</v>
      </c>
    </row>
    <row r="6" spans="1:12" x14ac:dyDescent="0.35">
      <c r="A6" s="3">
        <v>0.28800000000000003</v>
      </c>
      <c r="B6" s="6">
        <v>0.69700000000000006</v>
      </c>
      <c r="C6" s="6">
        <v>1.012</v>
      </c>
      <c r="D6" s="6">
        <v>0.63400000000000001</v>
      </c>
      <c r="E6" s="6">
        <v>0.77300000000000002</v>
      </c>
      <c r="F6" s="6">
        <v>0.72799999999999998</v>
      </c>
      <c r="G6" s="6">
        <v>0.68300000000000005</v>
      </c>
      <c r="H6" s="6">
        <v>0.72199999999999998</v>
      </c>
      <c r="I6" s="6">
        <v>0.61</v>
      </c>
      <c r="J6" s="6">
        <v>1.0110000000000001</v>
      </c>
      <c r="K6" s="6">
        <v>0.77600000000000002</v>
      </c>
      <c r="L6" s="6">
        <v>0.84799999999999998</v>
      </c>
    </row>
    <row r="7" spans="1:12" x14ac:dyDescent="0.35">
      <c r="A7" s="5">
        <v>6.7000000000000004E-2</v>
      </c>
      <c r="B7" s="6">
        <v>0.77</v>
      </c>
      <c r="C7" s="6">
        <v>0.879</v>
      </c>
      <c r="D7" s="6">
        <v>0.63600000000000001</v>
      </c>
      <c r="E7" s="6">
        <v>0.63800000000000001</v>
      </c>
      <c r="F7" s="6">
        <v>0.67</v>
      </c>
      <c r="G7" s="6">
        <v>0.69100000000000006</v>
      </c>
      <c r="H7" s="6">
        <v>0.875</v>
      </c>
      <c r="I7" s="6">
        <v>0.60699999999999998</v>
      </c>
      <c r="J7" s="6">
        <v>0.61099999999999999</v>
      </c>
      <c r="K7" s="6">
        <v>0.78100000000000003</v>
      </c>
      <c r="L7" s="6">
        <v>0.78200000000000003</v>
      </c>
    </row>
    <row r="8" spans="1:12" x14ac:dyDescent="0.35">
      <c r="A8" s="6">
        <v>0.71799999999999997</v>
      </c>
      <c r="B8" s="6">
        <v>0.76</v>
      </c>
      <c r="C8" s="6">
        <v>0.747</v>
      </c>
      <c r="D8" s="6">
        <v>0.71799999999999997</v>
      </c>
      <c r="E8" s="6">
        <v>0.77900000000000003</v>
      </c>
      <c r="F8" s="6">
        <v>0.83599999999999997</v>
      </c>
      <c r="G8" s="6">
        <v>0.68800000000000006</v>
      </c>
      <c r="H8" s="6">
        <v>0.86799999999999999</v>
      </c>
      <c r="I8" s="6">
        <v>0.624</v>
      </c>
      <c r="J8" s="6">
        <v>0.84799999999999998</v>
      </c>
      <c r="K8" s="6">
        <v>0.86899999999999999</v>
      </c>
      <c r="L8" s="6">
        <v>0.61</v>
      </c>
    </row>
    <row r="9" spans="1:12" x14ac:dyDescent="0.35">
      <c r="A9" s="6">
        <v>0.60499999999999998</v>
      </c>
      <c r="B9" s="6">
        <v>0.625</v>
      </c>
      <c r="C9" s="6">
        <v>0.76800000000000002</v>
      </c>
      <c r="D9" s="6">
        <v>0.70000000000000007</v>
      </c>
      <c r="E9" s="6">
        <v>0.89500000000000002</v>
      </c>
      <c r="F9" s="6">
        <v>0.624</v>
      </c>
      <c r="G9" s="6">
        <v>0.8</v>
      </c>
      <c r="H9" s="6">
        <v>0.83799999999999997</v>
      </c>
      <c r="I9" s="6">
        <v>0.56600000000000006</v>
      </c>
      <c r="J9" s="6">
        <v>0.65500000000000003</v>
      </c>
      <c r="K9" s="6">
        <v>0.86899999999999999</v>
      </c>
      <c r="L9" s="6">
        <v>0.54600000000000004</v>
      </c>
    </row>
    <row r="12" spans="1:12" x14ac:dyDescent="0.35">
      <c r="A12" s="17" t="s">
        <v>0</v>
      </c>
      <c r="B12" s="7" t="s">
        <v>1</v>
      </c>
      <c r="C12" s="7" t="s">
        <v>2</v>
      </c>
      <c r="D12" s="7" t="s">
        <v>3</v>
      </c>
      <c r="E12" s="7" t="s">
        <v>4</v>
      </c>
    </row>
    <row r="13" spans="1:12" x14ac:dyDescent="0.35">
      <c r="A13" s="17" t="s">
        <v>5</v>
      </c>
      <c r="B13" s="3">
        <v>1.9850000000000001</v>
      </c>
      <c r="C13" s="1">
        <f>B13-B18</f>
        <v>1.9180000000000001</v>
      </c>
      <c r="D13" s="1">
        <v>12</v>
      </c>
      <c r="E13" s="8">
        <f>(0.858*C13*C13)+(4.6423*C13)-(0.0831)</f>
        <v>11.977176591999999</v>
      </c>
    </row>
    <row r="14" spans="1:12" x14ac:dyDescent="0.35">
      <c r="A14" s="17" t="s">
        <v>6</v>
      </c>
      <c r="B14" s="3">
        <v>1.177</v>
      </c>
      <c r="C14" s="1">
        <f>B14-B18</f>
        <v>1.1100000000000001</v>
      </c>
      <c r="D14" s="1">
        <v>6</v>
      </c>
      <c r="E14" s="8">
        <f t="shared" ref="E14:E17" si="0">(0.858*C14*C14)+(4.6423*C14)-(0.0831)</f>
        <v>6.1269948000000003</v>
      </c>
    </row>
    <row r="15" spans="1:12" x14ac:dyDescent="0.35">
      <c r="A15" s="17" t="s">
        <v>7</v>
      </c>
      <c r="B15" s="3">
        <v>0.61099999999999999</v>
      </c>
      <c r="C15" s="1">
        <f>B15-B18</f>
        <v>0.54400000000000004</v>
      </c>
      <c r="D15" s="1">
        <v>3</v>
      </c>
      <c r="E15" s="8">
        <f t="shared" si="0"/>
        <v>2.6962242880000002</v>
      </c>
    </row>
    <row r="16" spans="1:12" x14ac:dyDescent="0.35">
      <c r="A16" s="17" t="s">
        <v>8</v>
      </c>
      <c r="B16" s="3">
        <v>0.39800000000000002</v>
      </c>
      <c r="C16" s="1">
        <f>B16-B18</f>
        <v>0.33100000000000002</v>
      </c>
      <c r="D16" s="1">
        <v>1.5</v>
      </c>
      <c r="E16" s="8">
        <f t="shared" si="0"/>
        <v>1.5475046380000002</v>
      </c>
    </row>
    <row r="17" spans="1:12" x14ac:dyDescent="0.35">
      <c r="A17" s="17" t="s">
        <v>9</v>
      </c>
      <c r="B17" s="3">
        <v>0.28800000000000003</v>
      </c>
      <c r="C17" s="1">
        <f>B17-B18</f>
        <v>0.22100000000000003</v>
      </c>
      <c r="D17" s="1">
        <v>0.75</v>
      </c>
      <c r="E17" s="8">
        <f t="shared" si="0"/>
        <v>0.98475387800000003</v>
      </c>
    </row>
    <row r="18" spans="1:12" x14ac:dyDescent="0.35">
      <c r="A18" s="17" t="s">
        <v>10</v>
      </c>
      <c r="B18" s="5">
        <v>6.7000000000000004E-2</v>
      </c>
      <c r="C18" s="1">
        <f>B18-B18</f>
        <v>0</v>
      </c>
      <c r="D18" s="1">
        <v>0</v>
      </c>
      <c r="E18" s="8">
        <v>0</v>
      </c>
    </row>
    <row r="28" spans="1:12" x14ac:dyDescent="0.35">
      <c r="H28" s="9"/>
      <c r="J28" s="9" t="s">
        <v>11</v>
      </c>
      <c r="K28" s="9"/>
      <c r="L28" s="9"/>
    </row>
    <row r="32" spans="1:12" x14ac:dyDescent="0.35">
      <c r="A32" s="10" t="s">
        <v>12</v>
      </c>
      <c r="B32" s="6" t="s">
        <v>13</v>
      </c>
      <c r="C32" s="4" t="s">
        <v>10</v>
      </c>
      <c r="D32" s="1" t="s">
        <v>2</v>
      </c>
      <c r="E32" s="11" t="s">
        <v>4</v>
      </c>
    </row>
    <row r="33" spans="1:5" x14ac:dyDescent="0.35">
      <c r="A33" s="3" t="s">
        <v>104</v>
      </c>
      <c r="B33" s="3"/>
      <c r="C33" s="3"/>
      <c r="D33" s="3"/>
      <c r="E33" s="3"/>
    </row>
    <row r="34" spans="1:5" x14ac:dyDescent="0.35">
      <c r="A34" s="10" t="s">
        <v>14</v>
      </c>
      <c r="B34" s="6">
        <v>0.71799999999999997</v>
      </c>
      <c r="C34" s="5">
        <v>6.7000000000000004E-2</v>
      </c>
      <c r="D34" s="1">
        <f t="shared" ref="D34:D65" si="1">(B34-C34)</f>
        <v>0.65100000000000002</v>
      </c>
      <c r="E34" s="8">
        <f t="shared" ref="E34:E65" si="2">(0.858*D34*D34)+(4.6423*D34)-(0.0831)</f>
        <v>3.3026585580000001</v>
      </c>
    </row>
    <row r="35" spans="1:5" x14ac:dyDescent="0.35">
      <c r="A35" s="10" t="s">
        <v>14</v>
      </c>
      <c r="B35" s="6">
        <v>0.60499999999999998</v>
      </c>
      <c r="C35" s="5">
        <v>6.7000000000000004E-2</v>
      </c>
      <c r="D35" s="1">
        <f t="shared" si="1"/>
        <v>0.53800000000000003</v>
      </c>
      <c r="E35" s="8">
        <f t="shared" si="2"/>
        <v>2.6628003520000001</v>
      </c>
    </row>
    <row r="36" spans="1:5" x14ac:dyDescent="0.35">
      <c r="A36" s="10" t="s">
        <v>14</v>
      </c>
      <c r="B36" s="6">
        <v>0.53900000000000003</v>
      </c>
      <c r="C36" s="5">
        <v>6.7000000000000004E-2</v>
      </c>
      <c r="D36" s="1">
        <f t="shared" si="1"/>
        <v>0.47200000000000003</v>
      </c>
      <c r="E36" s="8">
        <f t="shared" si="2"/>
        <v>2.2992142720000004</v>
      </c>
    </row>
    <row r="37" spans="1:5" x14ac:dyDescent="0.35">
      <c r="A37" s="10" t="s">
        <v>14</v>
      </c>
      <c r="B37" s="6">
        <v>0.83799999999999997</v>
      </c>
      <c r="C37" s="5">
        <v>6.7000000000000004E-2</v>
      </c>
      <c r="D37" s="1">
        <f t="shared" si="1"/>
        <v>0.77099999999999991</v>
      </c>
      <c r="E37" s="8">
        <f t="shared" si="2"/>
        <v>4.006143677999999</v>
      </c>
    </row>
    <row r="38" spans="1:5" x14ac:dyDescent="0.35">
      <c r="A38" s="10" t="s">
        <v>14</v>
      </c>
      <c r="B38" s="6">
        <v>0.59499999999999997</v>
      </c>
      <c r="C38" s="5">
        <v>6.7000000000000004E-2</v>
      </c>
      <c r="D38" s="1">
        <f t="shared" si="1"/>
        <v>0.52800000000000002</v>
      </c>
      <c r="E38" s="8">
        <f t="shared" si="2"/>
        <v>2.6072310719999998</v>
      </c>
    </row>
    <row r="39" spans="1:5" x14ac:dyDescent="0.35">
      <c r="A39" s="10" t="s">
        <v>14</v>
      </c>
      <c r="B39" s="6">
        <v>0.68600000000000005</v>
      </c>
      <c r="C39" s="5">
        <v>6.7000000000000004E-2</v>
      </c>
      <c r="D39" s="1">
        <f t="shared" si="1"/>
        <v>0.61899999999999999</v>
      </c>
      <c r="E39" s="8">
        <f t="shared" si="2"/>
        <v>3.1192358379999998</v>
      </c>
    </row>
    <row r="40" spans="1:5" x14ac:dyDescent="0.35">
      <c r="A40" s="10" t="s">
        <v>14</v>
      </c>
      <c r="B40" s="6">
        <v>0.69700000000000006</v>
      </c>
      <c r="C40" s="5">
        <v>6.7000000000000004E-2</v>
      </c>
      <c r="D40" s="1">
        <f t="shared" si="1"/>
        <v>0.63000000000000012</v>
      </c>
      <c r="E40" s="8">
        <f t="shared" si="2"/>
        <v>3.1820892000000005</v>
      </c>
    </row>
    <row r="41" spans="1:5" x14ac:dyDescent="0.35">
      <c r="A41" s="10" t="s">
        <v>14</v>
      </c>
      <c r="B41" s="6">
        <v>0.77</v>
      </c>
      <c r="C41" s="5">
        <v>6.7000000000000004E-2</v>
      </c>
      <c r="D41" s="1">
        <f t="shared" si="1"/>
        <v>0.70300000000000007</v>
      </c>
      <c r="E41" s="8">
        <f t="shared" si="2"/>
        <v>3.6044682220000004</v>
      </c>
    </row>
    <row r="42" spans="1:5" x14ac:dyDescent="0.35">
      <c r="A42" s="10" t="s">
        <v>14</v>
      </c>
      <c r="B42" s="6">
        <v>0.76</v>
      </c>
      <c r="C42" s="5">
        <v>6.7000000000000004E-2</v>
      </c>
      <c r="D42" s="1">
        <f t="shared" si="1"/>
        <v>0.69300000000000006</v>
      </c>
      <c r="E42" s="8">
        <f t="shared" si="2"/>
        <v>3.5460675420000003</v>
      </c>
    </row>
    <row r="43" spans="1:5" x14ac:dyDescent="0.35">
      <c r="A43" s="10" t="s">
        <v>14</v>
      </c>
      <c r="B43" s="6">
        <v>0.625</v>
      </c>
      <c r="C43" s="5">
        <v>6.7000000000000004E-2</v>
      </c>
      <c r="D43" s="1">
        <f t="shared" si="1"/>
        <v>0.55800000000000005</v>
      </c>
      <c r="E43" s="8">
        <f t="shared" si="2"/>
        <v>2.7744537120000001</v>
      </c>
    </row>
    <row r="44" spans="1:5" x14ac:dyDescent="0.35">
      <c r="A44" s="10" t="s">
        <v>15</v>
      </c>
      <c r="B44" s="6">
        <v>0.71599999999999997</v>
      </c>
      <c r="C44" s="5">
        <v>6.7000000000000004E-2</v>
      </c>
      <c r="D44" s="1">
        <f t="shared" si="1"/>
        <v>0.64900000000000002</v>
      </c>
      <c r="E44" s="8">
        <f t="shared" si="2"/>
        <v>3.2911431579999997</v>
      </c>
    </row>
    <row r="45" spans="1:5" x14ac:dyDescent="0.35">
      <c r="A45" s="10" t="s">
        <v>16</v>
      </c>
      <c r="B45" s="6">
        <v>0.63</v>
      </c>
      <c r="C45" s="5">
        <v>6.7000000000000004E-2</v>
      </c>
      <c r="D45" s="1">
        <f t="shared" si="1"/>
        <v>0.56299999999999994</v>
      </c>
      <c r="E45" s="8">
        <f t="shared" si="2"/>
        <v>2.8024743019999994</v>
      </c>
    </row>
    <row r="46" spans="1:5" x14ac:dyDescent="0.35">
      <c r="A46" s="10" t="s">
        <v>17</v>
      </c>
      <c r="B46" s="6">
        <v>0.70799999999999996</v>
      </c>
      <c r="C46" s="5">
        <v>6.7000000000000004E-2</v>
      </c>
      <c r="D46" s="1">
        <f t="shared" si="1"/>
        <v>0.64100000000000001</v>
      </c>
      <c r="E46" s="8">
        <f t="shared" si="2"/>
        <v>3.2451501980000002</v>
      </c>
    </row>
    <row r="47" spans="1:5" x14ac:dyDescent="0.35">
      <c r="A47" s="10" t="s">
        <v>18</v>
      </c>
      <c r="B47" s="6">
        <v>0.91800000000000004</v>
      </c>
      <c r="C47" s="5">
        <v>6.7000000000000004E-2</v>
      </c>
      <c r="D47" s="1">
        <f t="shared" si="1"/>
        <v>0.85099999999999998</v>
      </c>
      <c r="E47" s="8">
        <f t="shared" si="2"/>
        <v>4.4888617579999996</v>
      </c>
    </row>
    <row r="48" spans="1:5" x14ac:dyDescent="0.35">
      <c r="A48" s="10" t="s">
        <v>19</v>
      </c>
      <c r="B48" s="6">
        <v>1.012</v>
      </c>
      <c r="C48" s="5">
        <v>6.7000000000000004E-2</v>
      </c>
      <c r="D48" s="1">
        <f t="shared" si="1"/>
        <v>0.94500000000000006</v>
      </c>
      <c r="E48" s="8">
        <f t="shared" si="2"/>
        <v>5.0700889499999997</v>
      </c>
    </row>
    <row r="49" spans="1:5" x14ac:dyDescent="0.35">
      <c r="A49" s="10" t="s">
        <v>20</v>
      </c>
      <c r="B49" s="6">
        <v>0.879</v>
      </c>
      <c r="C49" s="5">
        <v>6.7000000000000004E-2</v>
      </c>
      <c r="D49" s="1">
        <f t="shared" si="1"/>
        <v>0.81200000000000006</v>
      </c>
      <c r="E49" s="8">
        <f t="shared" si="2"/>
        <v>4.2521647520000005</v>
      </c>
    </row>
    <row r="50" spans="1:5" x14ac:dyDescent="0.35">
      <c r="A50" s="10" t="s">
        <v>21</v>
      </c>
      <c r="B50" s="6">
        <v>0.747</v>
      </c>
      <c r="C50" s="5">
        <v>6.7000000000000004E-2</v>
      </c>
      <c r="D50" s="1">
        <f t="shared" si="1"/>
        <v>0.67999999999999994</v>
      </c>
      <c r="E50" s="8">
        <f t="shared" si="2"/>
        <v>3.4704031999999994</v>
      </c>
    </row>
    <row r="51" spans="1:5" x14ac:dyDescent="0.35">
      <c r="A51" s="10" t="s">
        <v>22</v>
      </c>
      <c r="B51" s="6">
        <v>0.76800000000000002</v>
      </c>
      <c r="C51" s="5">
        <v>6.7000000000000004E-2</v>
      </c>
      <c r="D51" s="1">
        <f t="shared" si="1"/>
        <v>0.70100000000000007</v>
      </c>
      <c r="E51" s="8">
        <f t="shared" si="2"/>
        <v>3.5927743580000002</v>
      </c>
    </row>
    <row r="52" spans="1:5" x14ac:dyDescent="0.35">
      <c r="A52" s="10" t="s">
        <v>23</v>
      </c>
      <c r="B52" s="6">
        <v>0.66300000000000003</v>
      </c>
      <c r="C52" s="5">
        <v>6.7000000000000004E-2</v>
      </c>
      <c r="D52" s="1">
        <f t="shared" si="1"/>
        <v>0.59600000000000009</v>
      </c>
      <c r="E52" s="8">
        <f t="shared" si="2"/>
        <v>2.9884861279999999</v>
      </c>
    </row>
    <row r="53" spans="1:5" x14ac:dyDescent="0.35">
      <c r="A53" s="10" t="s">
        <v>24</v>
      </c>
      <c r="B53" s="6">
        <v>0.74199999999999999</v>
      </c>
      <c r="C53" s="5">
        <v>6.7000000000000004E-2</v>
      </c>
      <c r="D53" s="1">
        <f t="shared" si="1"/>
        <v>0.67500000000000004</v>
      </c>
      <c r="E53" s="8">
        <f t="shared" si="2"/>
        <v>3.4413787500000002</v>
      </c>
    </row>
    <row r="54" spans="1:5" x14ac:dyDescent="0.35">
      <c r="A54" s="10" t="s">
        <v>60</v>
      </c>
      <c r="B54" s="6">
        <v>0.76500000000000001</v>
      </c>
      <c r="C54" s="5">
        <v>6.7000000000000004E-2</v>
      </c>
      <c r="D54" s="1">
        <f t="shared" si="1"/>
        <v>0.69799999999999995</v>
      </c>
      <c r="E54" s="8">
        <f t="shared" si="2"/>
        <v>3.5752464319999997</v>
      </c>
    </row>
    <row r="55" spans="1:5" x14ac:dyDescent="0.35">
      <c r="A55" s="10" t="s">
        <v>25</v>
      </c>
      <c r="B55" s="6">
        <v>0.67900000000000005</v>
      </c>
      <c r="C55" s="5">
        <v>6.7000000000000004E-2</v>
      </c>
      <c r="D55" s="1">
        <f t="shared" si="1"/>
        <v>0.6120000000000001</v>
      </c>
      <c r="E55" s="8">
        <f t="shared" si="2"/>
        <v>3.0793463520000004</v>
      </c>
    </row>
    <row r="56" spans="1:5" x14ac:dyDescent="0.35">
      <c r="A56" s="10" t="s">
        <v>26</v>
      </c>
      <c r="B56" s="6">
        <v>0.63400000000000001</v>
      </c>
      <c r="C56" s="5">
        <v>6.7000000000000004E-2</v>
      </c>
      <c r="D56" s="1">
        <f t="shared" si="1"/>
        <v>0.56699999999999995</v>
      </c>
      <c r="E56" s="8">
        <f t="shared" si="2"/>
        <v>2.8249216619999995</v>
      </c>
    </row>
    <row r="57" spans="1:5" x14ac:dyDescent="0.35">
      <c r="A57" s="10" t="s">
        <v>27</v>
      </c>
      <c r="B57" s="6">
        <v>0.63600000000000001</v>
      </c>
      <c r="C57" s="5">
        <v>6.7000000000000004E-2</v>
      </c>
      <c r="D57" s="1">
        <f t="shared" si="1"/>
        <v>0.56899999999999995</v>
      </c>
      <c r="E57" s="8">
        <f t="shared" si="2"/>
        <v>2.8361556379999993</v>
      </c>
    </row>
    <row r="58" spans="1:5" x14ac:dyDescent="0.35">
      <c r="A58" s="10" t="s">
        <v>28</v>
      </c>
      <c r="B58" s="6">
        <v>0.71799999999999997</v>
      </c>
      <c r="C58" s="5">
        <v>6.7000000000000004E-2</v>
      </c>
      <c r="D58" s="1">
        <f t="shared" si="1"/>
        <v>0.65100000000000002</v>
      </c>
      <c r="E58" s="8">
        <f t="shared" si="2"/>
        <v>3.3026585580000001</v>
      </c>
    </row>
    <row r="59" spans="1:5" x14ac:dyDescent="0.35">
      <c r="A59" s="10" t="s">
        <v>29</v>
      </c>
      <c r="B59" s="6">
        <v>0.70000000000000007</v>
      </c>
      <c r="C59" s="5">
        <v>6.7000000000000004E-2</v>
      </c>
      <c r="D59" s="1">
        <f t="shared" si="1"/>
        <v>0.63300000000000001</v>
      </c>
      <c r="E59" s="8">
        <f t="shared" si="2"/>
        <v>3.1992670620000001</v>
      </c>
    </row>
    <row r="60" spans="1:5" x14ac:dyDescent="0.35">
      <c r="A60" s="10" t="s">
        <v>30</v>
      </c>
      <c r="B60" s="6">
        <v>0.77300000000000002</v>
      </c>
      <c r="C60" s="5">
        <v>6.7000000000000004E-2</v>
      </c>
      <c r="D60" s="1">
        <f t="shared" si="1"/>
        <v>0.70599999999999996</v>
      </c>
      <c r="E60" s="8">
        <f t="shared" si="2"/>
        <v>3.6220218879999995</v>
      </c>
    </row>
    <row r="61" spans="1:5" x14ac:dyDescent="0.35">
      <c r="A61" s="10" t="s">
        <v>31</v>
      </c>
      <c r="B61" s="6">
        <v>0.53800000000000003</v>
      </c>
      <c r="C61" s="5">
        <v>6.7000000000000004E-2</v>
      </c>
      <c r="D61" s="1">
        <f t="shared" si="1"/>
        <v>0.47100000000000003</v>
      </c>
      <c r="E61" s="8">
        <f t="shared" si="2"/>
        <v>2.2937628780000003</v>
      </c>
    </row>
    <row r="62" spans="1:5" x14ac:dyDescent="0.35">
      <c r="A62" s="10" t="s">
        <v>32</v>
      </c>
      <c r="B62" s="6">
        <v>0.66200000000000003</v>
      </c>
      <c r="C62" s="5">
        <v>6.7000000000000004E-2</v>
      </c>
      <c r="D62" s="1">
        <f t="shared" si="1"/>
        <v>0.59499999999999997</v>
      </c>
      <c r="E62" s="8">
        <f t="shared" si="2"/>
        <v>2.9828219499999995</v>
      </c>
    </row>
    <row r="63" spans="1:5" x14ac:dyDescent="0.35">
      <c r="A63" s="10" t="s">
        <v>33</v>
      </c>
      <c r="B63" s="6">
        <v>0.94500000000000006</v>
      </c>
      <c r="C63" s="5">
        <v>6.7000000000000004E-2</v>
      </c>
      <c r="D63" s="1">
        <f t="shared" si="1"/>
        <v>0.87800000000000011</v>
      </c>
      <c r="E63" s="8">
        <f t="shared" si="2"/>
        <v>4.6542578720000005</v>
      </c>
    </row>
    <row r="64" spans="1:5" x14ac:dyDescent="0.35">
      <c r="A64" s="10" t="s">
        <v>34</v>
      </c>
      <c r="B64" s="6">
        <v>0.77300000000000002</v>
      </c>
      <c r="C64" s="5">
        <v>6.7000000000000004E-2</v>
      </c>
      <c r="D64" s="1">
        <f t="shared" si="1"/>
        <v>0.70599999999999996</v>
      </c>
      <c r="E64" s="8">
        <f t="shared" si="2"/>
        <v>3.6220218879999995</v>
      </c>
    </row>
    <row r="65" spans="1:5" x14ac:dyDescent="0.35">
      <c r="A65" s="10" t="s">
        <v>35</v>
      </c>
      <c r="B65" s="6">
        <v>0.63800000000000001</v>
      </c>
      <c r="C65" s="5">
        <v>6.7000000000000004E-2</v>
      </c>
      <c r="D65" s="1">
        <f t="shared" si="1"/>
        <v>0.57099999999999995</v>
      </c>
      <c r="E65" s="8">
        <f t="shared" si="2"/>
        <v>2.8473964779999994</v>
      </c>
    </row>
    <row r="66" spans="1:5" x14ac:dyDescent="0.35">
      <c r="A66" s="10" t="s">
        <v>36</v>
      </c>
      <c r="B66" s="6">
        <v>0.77900000000000003</v>
      </c>
      <c r="C66" s="5">
        <v>6.7000000000000004E-2</v>
      </c>
      <c r="D66" s="1">
        <f t="shared" ref="D66:D97" si="3">(B66-C66)</f>
        <v>0.71199999999999997</v>
      </c>
      <c r="E66" s="8">
        <f t="shared" ref="E66:E97" si="4">(0.858*D66*D66)+(4.6423*D66)-(0.0831)</f>
        <v>3.6571755519999996</v>
      </c>
    </row>
    <row r="67" spans="1:5" x14ac:dyDescent="0.35">
      <c r="A67" s="10" t="s">
        <v>37</v>
      </c>
      <c r="B67" s="6">
        <v>0.89500000000000002</v>
      </c>
      <c r="C67" s="5">
        <v>6.7000000000000004E-2</v>
      </c>
      <c r="D67" s="1">
        <f t="shared" si="3"/>
        <v>0.82800000000000007</v>
      </c>
      <c r="E67" s="8">
        <f t="shared" si="4"/>
        <v>4.3489554720000001</v>
      </c>
    </row>
    <row r="68" spans="1:5" x14ac:dyDescent="0.35">
      <c r="A68" s="10" t="s">
        <v>38</v>
      </c>
      <c r="B68" s="6">
        <v>0.81400000000000006</v>
      </c>
      <c r="C68" s="5">
        <v>6.7000000000000004E-2</v>
      </c>
      <c r="D68" s="1">
        <f t="shared" si="3"/>
        <v>0.74700000000000011</v>
      </c>
      <c r="E68" s="8">
        <f t="shared" si="4"/>
        <v>3.8634698220000008</v>
      </c>
    </row>
    <row r="69" spans="1:5" x14ac:dyDescent="0.35">
      <c r="A69" s="10" t="s">
        <v>39</v>
      </c>
      <c r="B69" s="6">
        <v>0.80100000000000005</v>
      </c>
      <c r="C69" s="5">
        <v>6.7000000000000004E-2</v>
      </c>
      <c r="D69" s="1">
        <f t="shared" si="3"/>
        <v>0.73399999999999999</v>
      </c>
      <c r="E69" s="8">
        <f t="shared" si="4"/>
        <v>3.786600848</v>
      </c>
    </row>
    <row r="70" spans="1:5" x14ac:dyDescent="0.35">
      <c r="A70" s="10" t="s">
        <v>40</v>
      </c>
      <c r="B70" s="6">
        <v>1.3460000000000001</v>
      </c>
      <c r="C70" s="5">
        <v>6.7000000000000004E-2</v>
      </c>
      <c r="D70" s="1">
        <f t="shared" si="3"/>
        <v>1.2790000000000001</v>
      </c>
      <c r="E70" s="8">
        <f t="shared" si="4"/>
        <v>7.2579532780000005</v>
      </c>
    </row>
    <row r="71" spans="1:5" x14ac:dyDescent="0.35">
      <c r="A71" s="10" t="s">
        <v>41</v>
      </c>
      <c r="B71" s="6">
        <v>0.54200000000000004</v>
      </c>
      <c r="C71" s="5">
        <v>6.7000000000000004E-2</v>
      </c>
      <c r="D71" s="1">
        <f t="shared" si="3"/>
        <v>0.47500000000000003</v>
      </c>
      <c r="E71" s="8">
        <f t="shared" si="4"/>
        <v>2.3155787500000002</v>
      </c>
    </row>
    <row r="72" spans="1:5" x14ac:dyDescent="0.35">
      <c r="A72" s="10" t="s">
        <v>42</v>
      </c>
      <c r="B72" s="6">
        <v>0.72799999999999998</v>
      </c>
      <c r="C72" s="5">
        <v>6.7000000000000004E-2</v>
      </c>
      <c r="D72" s="1">
        <f t="shared" si="3"/>
        <v>0.66100000000000003</v>
      </c>
      <c r="E72" s="8">
        <f t="shared" si="4"/>
        <v>3.3603385180000003</v>
      </c>
    </row>
    <row r="73" spans="1:5" x14ac:dyDescent="0.35">
      <c r="A73" s="10" t="s">
        <v>43</v>
      </c>
      <c r="B73" s="6">
        <v>0.67</v>
      </c>
      <c r="C73" s="5">
        <v>6.7000000000000004E-2</v>
      </c>
      <c r="D73" s="1">
        <f t="shared" si="3"/>
        <v>0.60299999999999998</v>
      </c>
      <c r="E73" s="8">
        <f t="shared" si="4"/>
        <v>3.0281834219999997</v>
      </c>
    </row>
    <row r="74" spans="1:5" x14ac:dyDescent="0.35">
      <c r="A74" s="10" t="s">
        <v>43</v>
      </c>
      <c r="B74" s="6">
        <v>0.83599999999999997</v>
      </c>
      <c r="C74" s="5">
        <v>6.7000000000000004E-2</v>
      </c>
      <c r="D74" s="1">
        <f t="shared" si="3"/>
        <v>0.76899999999999991</v>
      </c>
      <c r="E74" s="8">
        <f t="shared" si="4"/>
        <v>3.9942164379999987</v>
      </c>
    </row>
    <row r="75" spans="1:5" x14ac:dyDescent="0.35">
      <c r="A75" s="10" t="s">
        <v>43</v>
      </c>
      <c r="B75" s="6">
        <v>0.624</v>
      </c>
      <c r="C75" s="5">
        <v>6.7000000000000004E-2</v>
      </c>
      <c r="D75" s="1">
        <f t="shared" si="3"/>
        <v>0.55699999999999994</v>
      </c>
      <c r="E75" s="8">
        <f t="shared" si="4"/>
        <v>2.7688547419999994</v>
      </c>
    </row>
    <row r="76" spans="1:5" x14ac:dyDescent="0.35">
      <c r="A76" s="10" t="s">
        <v>43</v>
      </c>
      <c r="B76" s="6">
        <v>0.66100000000000003</v>
      </c>
      <c r="C76" s="5">
        <v>6.7000000000000004E-2</v>
      </c>
      <c r="D76" s="1">
        <f t="shared" si="3"/>
        <v>0.59400000000000008</v>
      </c>
      <c r="E76" s="8">
        <f t="shared" si="4"/>
        <v>2.9771594880000003</v>
      </c>
    </row>
    <row r="77" spans="1:5" x14ac:dyDescent="0.35">
      <c r="A77" s="10" t="s">
        <v>43</v>
      </c>
      <c r="B77" s="6">
        <v>0.65600000000000003</v>
      </c>
      <c r="C77" s="5">
        <v>6.7000000000000004E-2</v>
      </c>
      <c r="D77" s="1">
        <f t="shared" si="3"/>
        <v>0.58899999999999997</v>
      </c>
      <c r="E77" s="8">
        <f t="shared" si="4"/>
        <v>2.9488729179999997</v>
      </c>
    </row>
    <row r="78" spans="1:5" x14ac:dyDescent="0.35">
      <c r="A78" s="10" t="s">
        <v>43</v>
      </c>
      <c r="B78" s="6">
        <v>0.72399999999999998</v>
      </c>
      <c r="C78" s="5">
        <v>6.7000000000000004E-2</v>
      </c>
      <c r="D78" s="1">
        <f t="shared" si="3"/>
        <v>0.65700000000000003</v>
      </c>
      <c r="E78" s="8">
        <f t="shared" si="4"/>
        <v>3.337245942</v>
      </c>
    </row>
    <row r="79" spans="1:5" x14ac:dyDescent="0.35">
      <c r="A79" s="10" t="s">
        <v>43</v>
      </c>
      <c r="B79" s="6">
        <v>0.68200000000000005</v>
      </c>
      <c r="C79" s="5">
        <v>6.7000000000000004E-2</v>
      </c>
      <c r="D79" s="1">
        <f t="shared" si="3"/>
        <v>0.61499999999999999</v>
      </c>
      <c r="E79" s="8">
        <f t="shared" si="4"/>
        <v>3.0964315499999997</v>
      </c>
    </row>
    <row r="80" spans="1:5" x14ac:dyDescent="0.35">
      <c r="A80" s="10" t="s">
        <v>43</v>
      </c>
      <c r="B80" s="6">
        <v>0.68300000000000005</v>
      </c>
      <c r="C80" s="5">
        <v>6.7000000000000004E-2</v>
      </c>
      <c r="D80" s="1">
        <f t="shared" si="3"/>
        <v>0.6160000000000001</v>
      </c>
      <c r="E80" s="8">
        <f t="shared" si="4"/>
        <v>3.1021300480000003</v>
      </c>
    </row>
    <row r="81" spans="1:5" x14ac:dyDescent="0.35">
      <c r="A81" s="10" t="s">
        <v>43</v>
      </c>
      <c r="B81" s="6">
        <v>0.69100000000000006</v>
      </c>
      <c r="C81" s="5">
        <v>6.7000000000000004E-2</v>
      </c>
      <c r="D81" s="1">
        <f t="shared" si="3"/>
        <v>0.62400000000000011</v>
      </c>
      <c r="E81" s="8">
        <f t="shared" si="4"/>
        <v>3.1477798080000001</v>
      </c>
    </row>
    <row r="82" spans="1:5" x14ac:dyDescent="0.35">
      <c r="A82" s="10" t="s">
        <v>43</v>
      </c>
      <c r="B82" s="6">
        <v>0.68800000000000006</v>
      </c>
      <c r="C82" s="5">
        <v>6.7000000000000004E-2</v>
      </c>
      <c r="D82" s="1">
        <f t="shared" si="3"/>
        <v>0.621</v>
      </c>
      <c r="E82" s="8">
        <f t="shared" si="4"/>
        <v>3.1306482779999998</v>
      </c>
    </row>
    <row r="83" spans="1:5" x14ac:dyDescent="0.35">
      <c r="A83" s="10" t="s">
        <v>44</v>
      </c>
      <c r="B83" s="6">
        <v>0.8</v>
      </c>
      <c r="C83" s="5">
        <v>6.7000000000000004E-2</v>
      </c>
      <c r="D83" s="1">
        <f t="shared" si="3"/>
        <v>0.7330000000000001</v>
      </c>
      <c r="E83" s="8">
        <f t="shared" si="4"/>
        <v>3.7806998620000005</v>
      </c>
    </row>
    <row r="84" spans="1:5" x14ac:dyDescent="0.35">
      <c r="A84" s="10" t="s">
        <v>44</v>
      </c>
      <c r="B84" s="6">
        <v>0.70799999999999996</v>
      </c>
      <c r="C84" s="5">
        <v>6.7000000000000004E-2</v>
      </c>
      <c r="D84" s="1">
        <f t="shared" si="3"/>
        <v>0.64100000000000001</v>
      </c>
      <c r="E84" s="8">
        <f t="shared" si="4"/>
        <v>3.2451501980000002</v>
      </c>
    </row>
    <row r="85" spans="1:5" x14ac:dyDescent="0.35">
      <c r="A85" s="10" t="s">
        <v>44</v>
      </c>
      <c r="B85" s="6">
        <v>0.77700000000000002</v>
      </c>
      <c r="C85" s="5">
        <v>6.7000000000000004E-2</v>
      </c>
      <c r="D85" s="1">
        <f t="shared" si="3"/>
        <v>0.71</v>
      </c>
      <c r="E85" s="8">
        <f t="shared" si="4"/>
        <v>3.6454507999999994</v>
      </c>
    </row>
    <row r="86" spans="1:5" x14ac:dyDescent="0.35">
      <c r="A86" s="10" t="s">
        <v>44</v>
      </c>
      <c r="B86" s="6">
        <v>0.67400000000000004</v>
      </c>
      <c r="C86" s="5">
        <v>6.7000000000000004E-2</v>
      </c>
      <c r="D86" s="1">
        <f t="shared" si="3"/>
        <v>0.60699999999999998</v>
      </c>
      <c r="E86" s="8">
        <f t="shared" si="4"/>
        <v>3.0509053420000001</v>
      </c>
    </row>
    <row r="87" spans="1:5" x14ac:dyDescent="0.35">
      <c r="A87" s="10" t="s">
        <v>44</v>
      </c>
      <c r="B87" s="6">
        <v>0.89500000000000002</v>
      </c>
      <c r="C87" s="5">
        <v>6.7000000000000004E-2</v>
      </c>
      <c r="D87" s="1">
        <f t="shared" si="3"/>
        <v>0.82800000000000007</v>
      </c>
      <c r="E87" s="8">
        <f t="shared" si="4"/>
        <v>4.3489554720000001</v>
      </c>
    </row>
    <row r="88" spans="1:5" x14ac:dyDescent="0.35">
      <c r="A88" s="10" t="s">
        <v>44</v>
      </c>
      <c r="B88" s="6">
        <v>0.72199999999999998</v>
      </c>
      <c r="C88" s="5">
        <v>6.7000000000000004E-2</v>
      </c>
      <c r="D88" s="1">
        <f t="shared" si="3"/>
        <v>0.65500000000000003</v>
      </c>
      <c r="E88" s="8">
        <f t="shared" si="4"/>
        <v>3.3257099499999998</v>
      </c>
    </row>
    <row r="89" spans="1:5" x14ac:dyDescent="0.35">
      <c r="A89" s="10" t="s">
        <v>45</v>
      </c>
      <c r="B89" s="6">
        <v>0.875</v>
      </c>
      <c r="C89" s="5">
        <v>6.7000000000000004E-2</v>
      </c>
      <c r="D89" s="1">
        <f t="shared" si="3"/>
        <v>0.80800000000000005</v>
      </c>
      <c r="E89" s="8">
        <f t="shared" si="4"/>
        <v>4.2280357120000005</v>
      </c>
    </row>
    <row r="90" spans="1:5" x14ac:dyDescent="0.35">
      <c r="A90" s="10" t="s">
        <v>46</v>
      </c>
      <c r="B90" s="6">
        <v>0.86799999999999999</v>
      </c>
      <c r="C90" s="5">
        <v>6.7000000000000004E-2</v>
      </c>
      <c r="D90" s="1">
        <f t="shared" si="3"/>
        <v>0.80099999999999993</v>
      </c>
      <c r="E90" s="8">
        <f t="shared" si="4"/>
        <v>4.1858759579999996</v>
      </c>
    </row>
    <row r="91" spans="1:5" x14ac:dyDescent="0.35">
      <c r="A91" s="10" t="s">
        <v>46</v>
      </c>
      <c r="B91" s="6">
        <v>0.83799999999999997</v>
      </c>
      <c r="C91" s="5">
        <v>6.7000000000000004E-2</v>
      </c>
      <c r="D91" s="1">
        <f t="shared" si="3"/>
        <v>0.77099999999999991</v>
      </c>
      <c r="E91" s="8">
        <f t="shared" si="4"/>
        <v>4.006143677999999</v>
      </c>
    </row>
    <row r="92" spans="1:5" x14ac:dyDescent="0.35">
      <c r="A92" s="10" t="s">
        <v>47</v>
      </c>
      <c r="B92" s="6">
        <v>0.69800000000000006</v>
      </c>
      <c r="C92" s="5">
        <v>6.7000000000000004E-2</v>
      </c>
      <c r="D92" s="1">
        <f t="shared" si="3"/>
        <v>0.63100000000000001</v>
      </c>
      <c r="E92" s="8">
        <f t="shared" si="4"/>
        <v>3.1878134379999996</v>
      </c>
    </row>
    <row r="93" spans="1:5" x14ac:dyDescent="0.35">
      <c r="A93" s="10" t="s">
        <v>48</v>
      </c>
      <c r="B93" s="6">
        <v>0.69700000000000006</v>
      </c>
      <c r="C93" s="5">
        <v>6.7000000000000004E-2</v>
      </c>
      <c r="D93" s="1">
        <f t="shared" si="3"/>
        <v>0.63000000000000012</v>
      </c>
      <c r="E93" s="8">
        <f t="shared" si="4"/>
        <v>3.1820892000000005</v>
      </c>
    </row>
    <row r="94" spans="1:5" x14ac:dyDescent="0.35">
      <c r="A94" s="10" t="s">
        <v>49</v>
      </c>
      <c r="B94" s="6">
        <v>0.624</v>
      </c>
      <c r="C94" s="5">
        <v>6.7000000000000004E-2</v>
      </c>
      <c r="D94" s="1">
        <f t="shared" si="3"/>
        <v>0.55699999999999994</v>
      </c>
      <c r="E94" s="8">
        <f t="shared" si="4"/>
        <v>2.7688547419999994</v>
      </c>
    </row>
    <row r="95" spans="1:5" x14ac:dyDescent="0.35">
      <c r="A95" s="10" t="s">
        <v>50</v>
      </c>
      <c r="B95" s="6">
        <v>0.69900000000000007</v>
      </c>
      <c r="C95" s="5">
        <v>6.7000000000000004E-2</v>
      </c>
      <c r="D95" s="1">
        <f t="shared" si="3"/>
        <v>0.63200000000000012</v>
      </c>
      <c r="E95" s="8">
        <f t="shared" si="4"/>
        <v>3.1935393920000008</v>
      </c>
    </row>
    <row r="96" spans="1:5" x14ac:dyDescent="0.35">
      <c r="A96" s="10" t="s">
        <v>51</v>
      </c>
      <c r="B96" s="6">
        <v>0.61</v>
      </c>
      <c r="C96" s="5">
        <v>6.7000000000000004E-2</v>
      </c>
      <c r="D96" s="1">
        <f t="shared" si="3"/>
        <v>0.54299999999999993</v>
      </c>
      <c r="E96" s="8">
        <f t="shared" si="4"/>
        <v>2.6906493419999995</v>
      </c>
    </row>
    <row r="97" spans="1:5" x14ac:dyDescent="0.35">
      <c r="A97" s="10" t="s">
        <v>52</v>
      </c>
      <c r="B97" s="6">
        <v>0.60699999999999998</v>
      </c>
      <c r="C97" s="5">
        <v>6.7000000000000004E-2</v>
      </c>
      <c r="D97" s="1">
        <f t="shared" si="3"/>
        <v>0.54</v>
      </c>
      <c r="E97" s="8">
        <f t="shared" si="4"/>
        <v>2.6739348000000001</v>
      </c>
    </row>
    <row r="98" spans="1:5" x14ac:dyDescent="0.35">
      <c r="A98" s="10" t="s">
        <v>53</v>
      </c>
      <c r="B98" s="6">
        <v>0.624</v>
      </c>
      <c r="C98" s="5">
        <v>6.7000000000000004E-2</v>
      </c>
      <c r="D98" s="1">
        <f t="shared" ref="D98:D129" si="5">(B98-C98)</f>
        <v>0.55699999999999994</v>
      </c>
      <c r="E98" s="8">
        <f t="shared" ref="E98:E129" si="6">(0.858*D98*D98)+(4.6423*D98)-(0.0831)</f>
        <v>2.7688547419999994</v>
      </c>
    </row>
    <row r="99" spans="1:5" x14ac:dyDescent="0.35">
      <c r="A99" s="10" t="s">
        <v>54</v>
      </c>
      <c r="B99" s="6">
        <v>0.56600000000000006</v>
      </c>
      <c r="C99" s="5">
        <v>6.7000000000000004E-2</v>
      </c>
      <c r="D99" s="1">
        <f t="shared" si="5"/>
        <v>0.49900000000000005</v>
      </c>
      <c r="E99" s="8">
        <f t="shared" si="6"/>
        <v>2.4470505580000004</v>
      </c>
    </row>
    <row r="100" spans="1:5" x14ac:dyDescent="0.35">
      <c r="A100" s="10" t="s">
        <v>55</v>
      </c>
      <c r="B100" s="6">
        <v>0.58599999999999997</v>
      </c>
      <c r="C100" s="5">
        <v>6.7000000000000004E-2</v>
      </c>
      <c r="D100" s="1">
        <f t="shared" si="5"/>
        <v>0.51899999999999991</v>
      </c>
      <c r="E100" s="8">
        <f t="shared" si="6"/>
        <v>2.5573654379999997</v>
      </c>
    </row>
    <row r="101" spans="1:5" x14ac:dyDescent="0.35">
      <c r="A101" s="10" t="s">
        <v>56</v>
      </c>
      <c r="B101" s="6">
        <v>0.60499999999999998</v>
      </c>
      <c r="C101" s="5">
        <v>6.7000000000000004E-2</v>
      </c>
      <c r="D101" s="1">
        <f t="shared" si="5"/>
        <v>0.53800000000000003</v>
      </c>
      <c r="E101" s="8">
        <f t="shared" si="6"/>
        <v>2.6628003520000001</v>
      </c>
    </row>
    <row r="102" spans="1:5" x14ac:dyDescent="0.35">
      <c r="A102" s="10" t="s">
        <v>15</v>
      </c>
      <c r="B102" s="6">
        <v>0.74399999999999999</v>
      </c>
      <c r="C102" s="5">
        <v>6.7000000000000004E-2</v>
      </c>
      <c r="D102" s="1">
        <f t="shared" si="5"/>
        <v>0.67700000000000005</v>
      </c>
      <c r="E102" s="8">
        <f t="shared" si="6"/>
        <v>3.4529833820000002</v>
      </c>
    </row>
    <row r="103" spans="1:5" x14ac:dyDescent="0.35">
      <c r="A103" s="10" t="s">
        <v>16</v>
      </c>
      <c r="B103" s="6">
        <v>0.66</v>
      </c>
      <c r="C103" s="5">
        <v>6.7000000000000004E-2</v>
      </c>
      <c r="D103" s="1">
        <f t="shared" si="5"/>
        <v>0.59299999999999997</v>
      </c>
      <c r="E103" s="8">
        <f t="shared" si="6"/>
        <v>2.9714987419999996</v>
      </c>
    </row>
    <row r="104" spans="1:5" x14ac:dyDescent="0.35">
      <c r="A104" s="10" t="s">
        <v>17</v>
      </c>
      <c r="B104" s="6">
        <v>1.0110000000000001</v>
      </c>
      <c r="C104" s="5">
        <v>6.7000000000000004E-2</v>
      </c>
      <c r="D104" s="1">
        <f t="shared" si="5"/>
        <v>0.94400000000000017</v>
      </c>
      <c r="E104" s="8">
        <f t="shared" si="6"/>
        <v>5.0638258880000002</v>
      </c>
    </row>
    <row r="105" spans="1:5" x14ac:dyDescent="0.35">
      <c r="A105" s="10" t="s">
        <v>18</v>
      </c>
      <c r="B105" s="6">
        <v>0.61099999999999999</v>
      </c>
      <c r="C105" s="5">
        <v>6.7000000000000004E-2</v>
      </c>
      <c r="D105" s="1">
        <f t="shared" si="5"/>
        <v>0.54400000000000004</v>
      </c>
      <c r="E105" s="8">
        <f t="shared" si="6"/>
        <v>2.6962242880000002</v>
      </c>
    </row>
    <row r="106" spans="1:5" x14ac:dyDescent="0.35">
      <c r="A106" s="10" t="s">
        <v>19</v>
      </c>
      <c r="B106" s="6">
        <v>0.84799999999999998</v>
      </c>
      <c r="C106" s="5">
        <v>6.7000000000000004E-2</v>
      </c>
      <c r="D106" s="1">
        <f t="shared" si="5"/>
        <v>0.78099999999999992</v>
      </c>
      <c r="E106" s="8">
        <f t="shared" si="6"/>
        <v>4.0658828379999994</v>
      </c>
    </row>
    <row r="107" spans="1:5" x14ac:dyDescent="0.35">
      <c r="A107" s="10" t="s">
        <v>57</v>
      </c>
      <c r="B107" s="6">
        <v>0.65500000000000003</v>
      </c>
      <c r="C107" s="5">
        <v>6.7000000000000004E-2</v>
      </c>
      <c r="D107" s="1">
        <f t="shared" si="5"/>
        <v>0.58800000000000008</v>
      </c>
      <c r="E107" s="8">
        <f t="shared" si="6"/>
        <v>2.9432207520000002</v>
      </c>
    </row>
    <row r="108" spans="1:5" x14ac:dyDescent="0.35">
      <c r="A108" s="10" t="s">
        <v>57</v>
      </c>
      <c r="B108" s="6">
        <v>0.94500000000000006</v>
      </c>
      <c r="C108" s="5">
        <v>6.7000000000000004E-2</v>
      </c>
      <c r="D108" s="1">
        <f t="shared" si="5"/>
        <v>0.87800000000000011</v>
      </c>
      <c r="E108" s="8">
        <f t="shared" si="6"/>
        <v>4.6542578720000005</v>
      </c>
    </row>
    <row r="109" spans="1:5" x14ac:dyDescent="0.35">
      <c r="A109" s="10" t="s">
        <v>58</v>
      </c>
      <c r="B109" s="6">
        <v>0.64</v>
      </c>
      <c r="C109" s="5">
        <v>6.7000000000000004E-2</v>
      </c>
      <c r="D109" s="1">
        <f t="shared" si="5"/>
        <v>0.57299999999999995</v>
      </c>
      <c r="E109" s="8">
        <f t="shared" si="6"/>
        <v>2.8586441819999995</v>
      </c>
    </row>
    <row r="110" spans="1:5" x14ac:dyDescent="0.35">
      <c r="A110" s="10" t="s">
        <v>58</v>
      </c>
      <c r="B110" s="6">
        <v>0.68400000000000005</v>
      </c>
      <c r="C110" s="5">
        <v>6.7000000000000004E-2</v>
      </c>
      <c r="D110" s="1">
        <f t="shared" si="5"/>
        <v>0.61699999999999999</v>
      </c>
      <c r="E110" s="8">
        <f t="shared" si="6"/>
        <v>3.1078302619999998</v>
      </c>
    </row>
    <row r="111" spans="1:5" x14ac:dyDescent="0.35">
      <c r="A111" s="10" t="s">
        <v>58</v>
      </c>
      <c r="B111" s="6">
        <v>0.66900000000000004</v>
      </c>
      <c r="C111" s="5">
        <v>6.7000000000000004E-2</v>
      </c>
      <c r="D111" s="1">
        <f t="shared" si="5"/>
        <v>0.60200000000000009</v>
      </c>
      <c r="E111" s="8">
        <f t="shared" si="6"/>
        <v>3.0225072320000006</v>
      </c>
    </row>
    <row r="112" spans="1:5" x14ac:dyDescent="0.35">
      <c r="A112" s="10" t="s">
        <v>58</v>
      </c>
      <c r="B112" s="6">
        <v>0.77600000000000002</v>
      </c>
      <c r="C112" s="5">
        <v>6.7000000000000004E-2</v>
      </c>
      <c r="D112" s="1">
        <f t="shared" si="5"/>
        <v>0.70900000000000007</v>
      </c>
      <c r="E112" s="8">
        <f t="shared" si="6"/>
        <v>3.6395909980000001</v>
      </c>
    </row>
    <row r="113" spans="1:5" x14ac:dyDescent="0.35">
      <c r="A113" s="10" t="s">
        <v>58</v>
      </c>
      <c r="B113" s="6">
        <v>0.78100000000000003</v>
      </c>
      <c r="C113" s="5">
        <v>6.7000000000000004E-2</v>
      </c>
      <c r="D113" s="1">
        <f t="shared" si="5"/>
        <v>0.71399999999999997</v>
      </c>
      <c r="E113" s="8">
        <f t="shared" si="6"/>
        <v>3.6689071679999996</v>
      </c>
    </row>
    <row r="114" spans="1:5" x14ac:dyDescent="0.35">
      <c r="A114" s="10" t="s">
        <v>58</v>
      </c>
      <c r="B114" s="6">
        <v>0.86899999999999999</v>
      </c>
      <c r="C114" s="5">
        <v>6.7000000000000004E-2</v>
      </c>
      <c r="D114" s="1">
        <f t="shared" si="5"/>
        <v>0.80200000000000005</v>
      </c>
      <c r="E114" s="8">
        <f t="shared" si="6"/>
        <v>4.1918936320000002</v>
      </c>
    </row>
    <row r="115" spans="1:5" x14ac:dyDescent="0.35">
      <c r="A115" s="10" t="s">
        <v>58</v>
      </c>
      <c r="B115" s="6">
        <v>0.86899999999999999</v>
      </c>
      <c r="C115" s="5">
        <v>6.7000000000000004E-2</v>
      </c>
      <c r="D115" s="1">
        <f t="shared" si="5"/>
        <v>0.80200000000000005</v>
      </c>
      <c r="E115" s="8">
        <f t="shared" si="6"/>
        <v>4.1918936320000002</v>
      </c>
    </row>
    <row r="116" spans="1:5" x14ac:dyDescent="0.35">
      <c r="A116" s="10" t="s">
        <v>58</v>
      </c>
      <c r="B116" s="6">
        <v>0.93500000000000005</v>
      </c>
      <c r="C116" s="5">
        <v>6.7000000000000004E-2</v>
      </c>
      <c r="D116" s="1">
        <f t="shared" si="5"/>
        <v>0.8680000000000001</v>
      </c>
      <c r="E116" s="8">
        <f t="shared" si="6"/>
        <v>4.5928541920000008</v>
      </c>
    </row>
    <row r="117" spans="1:5" x14ac:dyDescent="0.35">
      <c r="A117" s="10" t="s">
        <v>58</v>
      </c>
      <c r="B117" s="6">
        <v>0.92700000000000005</v>
      </c>
      <c r="C117" s="5">
        <v>6.7000000000000004E-2</v>
      </c>
      <c r="D117" s="1">
        <f t="shared" si="5"/>
        <v>0.8600000000000001</v>
      </c>
      <c r="E117" s="8">
        <f t="shared" si="6"/>
        <v>4.5438548000000001</v>
      </c>
    </row>
    <row r="118" spans="1:5" x14ac:dyDescent="0.35">
      <c r="A118" s="10" t="s">
        <v>58</v>
      </c>
      <c r="B118" s="6">
        <v>0.83799999999999997</v>
      </c>
      <c r="C118" s="5">
        <v>6.7000000000000004E-2</v>
      </c>
      <c r="D118" s="1">
        <f t="shared" si="5"/>
        <v>0.77099999999999991</v>
      </c>
      <c r="E118" s="8">
        <f t="shared" si="6"/>
        <v>4.006143677999999</v>
      </c>
    </row>
    <row r="119" spans="1:5" x14ac:dyDescent="0.35">
      <c r="A119" s="10" t="s">
        <v>59</v>
      </c>
      <c r="B119" s="6">
        <v>0.78300000000000003</v>
      </c>
      <c r="C119" s="5">
        <v>6.7000000000000004E-2</v>
      </c>
      <c r="D119" s="1">
        <f t="shared" si="5"/>
        <v>0.71599999999999997</v>
      </c>
      <c r="E119" s="8">
        <f t="shared" si="6"/>
        <v>3.6806456479999996</v>
      </c>
    </row>
    <row r="120" spans="1:5" x14ac:dyDescent="0.35">
      <c r="A120" s="10" t="s">
        <v>59</v>
      </c>
      <c r="B120" s="6">
        <v>0.84799999999999998</v>
      </c>
      <c r="C120" s="5">
        <v>6.7000000000000004E-2</v>
      </c>
      <c r="D120" s="1">
        <f t="shared" si="5"/>
        <v>0.78099999999999992</v>
      </c>
      <c r="E120" s="8">
        <f t="shared" si="6"/>
        <v>4.0658828379999994</v>
      </c>
    </row>
    <row r="121" spans="1:5" x14ac:dyDescent="0.35">
      <c r="A121" s="10" t="s">
        <v>59</v>
      </c>
      <c r="B121" s="6">
        <v>0.78200000000000003</v>
      </c>
      <c r="C121" s="5">
        <v>6.7000000000000004E-2</v>
      </c>
      <c r="D121" s="1">
        <f t="shared" si="5"/>
        <v>0.71500000000000008</v>
      </c>
      <c r="E121" s="8">
        <f t="shared" si="6"/>
        <v>3.6747755500000001</v>
      </c>
    </row>
    <row r="122" spans="1:5" x14ac:dyDescent="0.35">
      <c r="A122" s="10" t="s">
        <v>59</v>
      </c>
      <c r="B122" s="6">
        <v>0.61</v>
      </c>
      <c r="C122" s="5">
        <v>6.7000000000000004E-2</v>
      </c>
      <c r="D122" s="1">
        <f t="shared" si="5"/>
        <v>0.54299999999999993</v>
      </c>
      <c r="E122" s="8">
        <f t="shared" si="6"/>
        <v>2.6906493419999995</v>
      </c>
    </row>
    <row r="123" spans="1:5" x14ac:dyDescent="0.35">
      <c r="A123" s="10" t="s">
        <v>59</v>
      </c>
      <c r="B123" s="6">
        <v>0.54600000000000004</v>
      </c>
      <c r="C123" s="5">
        <v>6.7000000000000004E-2</v>
      </c>
      <c r="D123" s="1">
        <f t="shared" si="5"/>
        <v>0.47900000000000004</v>
      </c>
      <c r="E123" s="8">
        <f t="shared" si="6"/>
        <v>2.3374220780000003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M122"/>
  <sheetViews>
    <sheetView workbookViewId="0">
      <selection activeCell="H121" sqref="H121"/>
    </sheetView>
  </sheetViews>
  <sheetFormatPr defaultRowHeight="14.5" x14ac:dyDescent="0.35"/>
  <cols>
    <col min="1" max="1" width="14.36328125" customWidth="1"/>
    <col min="2" max="2" width="11.1796875" customWidth="1"/>
    <col min="3" max="3" width="11.453125" customWidth="1"/>
    <col min="4" max="4" width="11" customWidth="1"/>
    <col min="5" max="5" width="11.36328125" customWidth="1"/>
  </cols>
  <sheetData>
    <row r="2" spans="1:12" x14ac:dyDescent="0.35">
      <c r="A2" s="3">
        <v>2.4180000000000001</v>
      </c>
      <c r="B2" s="6">
        <v>0.72399999999999998</v>
      </c>
      <c r="C2" s="6">
        <v>0.97</v>
      </c>
      <c r="D2" s="6">
        <v>0.90500000000000003</v>
      </c>
      <c r="E2" s="6">
        <v>0.76700000000000002</v>
      </c>
      <c r="F2" s="6">
        <v>1.163</v>
      </c>
      <c r="G2" s="6">
        <v>1.0780000000000001</v>
      </c>
      <c r="H2" s="6">
        <v>1.177</v>
      </c>
      <c r="I2" s="6">
        <v>0.96199999999999997</v>
      </c>
      <c r="J2" s="6">
        <v>0.60399999999999998</v>
      </c>
      <c r="K2" s="6">
        <v>0.53900000000000003</v>
      </c>
      <c r="L2" s="6">
        <v>1.131</v>
      </c>
    </row>
    <row r="3" spans="1:12" x14ac:dyDescent="0.35">
      <c r="A3" s="3">
        <v>1.3140000000000001</v>
      </c>
      <c r="B3" s="6">
        <v>0.72799999999999998</v>
      </c>
      <c r="C3" s="6">
        <v>0.83599999999999997</v>
      </c>
      <c r="D3" s="6">
        <v>1.101</v>
      </c>
      <c r="E3" s="6">
        <v>0.56100000000000005</v>
      </c>
      <c r="F3" s="6">
        <v>1.1850000000000001</v>
      </c>
      <c r="G3" s="6">
        <v>0.86299999999999999</v>
      </c>
      <c r="H3" s="6">
        <v>1.2470000000000001</v>
      </c>
      <c r="I3" s="6">
        <v>0.63200000000000001</v>
      </c>
      <c r="J3" s="6">
        <v>0.45600000000000002</v>
      </c>
      <c r="K3" s="6">
        <v>0.65200000000000002</v>
      </c>
      <c r="L3" s="6">
        <v>0.59699999999999998</v>
      </c>
    </row>
    <row r="4" spans="1:12" x14ac:dyDescent="0.35">
      <c r="A4" s="3">
        <v>0.83799999999999997</v>
      </c>
      <c r="B4" s="6">
        <v>0.495</v>
      </c>
      <c r="C4" s="6">
        <v>0.82700000000000007</v>
      </c>
      <c r="D4" s="6">
        <v>0.94400000000000006</v>
      </c>
      <c r="E4" s="6">
        <v>0.64800000000000002</v>
      </c>
      <c r="F4" s="6">
        <v>0.83699999999999997</v>
      </c>
      <c r="G4" s="6">
        <v>1.175</v>
      </c>
      <c r="H4" s="6">
        <v>1.198</v>
      </c>
      <c r="I4" s="6">
        <v>0.55300000000000005</v>
      </c>
      <c r="J4" s="6">
        <v>0.56500000000000006</v>
      </c>
      <c r="K4" s="6">
        <v>0.76400000000000001</v>
      </c>
      <c r="L4" s="6">
        <v>0.624</v>
      </c>
    </row>
    <row r="5" spans="1:12" x14ac:dyDescent="0.35">
      <c r="A5" s="3">
        <v>0.36799999999999999</v>
      </c>
      <c r="B5" s="6">
        <v>0.67</v>
      </c>
      <c r="C5" s="6">
        <v>0.85299999999999998</v>
      </c>
      <c r="D5" s="6">
        <v>1.0050000000000001</v>
      </c>
      <c r="E5" s="6">
        <v>0.66300000000000003</v>
      </c>
      <c r="F5" s="6">
        <v>0.98099999999999998</v>
      </c>
      <c r="G5" s="6">
        <v>0.90900000000000003</v>
      </c>
      <c r="H5" s="6">
        <v>0.46500000000000002</v>
      </c>
      <c r="I5" s="6">
        <v>0.46900000000000003</v>
      </c>
      <c r="J5" s="6">
        <v>0.498</v>
      </c>
      <c r="K5" s="6">
        <v>0.41699999999999998</v>
      </c>
      <c r="L5" s="6">
        <v>0.60399999999999998</v>
      </c>
    </row>
    <row r="6" spans="1:12" x14ac:dyDescent="0.35">
      <c r="A6" s="3">
        <v>0.24099999999999999</v>
      </c>
      <c r="B6" s="6">
        <v>0.86</v>
      </c>
      <c r="C6" s="6">
        <v>0.80300000000000005</v>
      </c>
      <c r="D6" s="6">
        <v>1.137</v>
      </c>
      <c r="E6" s="6">
        <v>0.81500000000000006</v>
      </c>
      <c r="F6" s="6">
        <v>1.07</v>
      </c>
      <c r="G6" s="6">
        <v>1.024</v>
      </c>
      <c r="H6" s="6">
        <v>0.45800000000000002</v>
      </c>
      <c r="I6" s="6">
        <v>0.79600000000000004</v>
      </c>
      <c r="J6" s="6">
        <v>0.53500000000000003</v>
      </c>
      <c r="K6" s="6">
        <v>0.56800000000000006</v>
      </c>
      <c r="L6" s="6">
        <v>0.46800000000000003</v>
      </c>
    </row>
    <row r="7" spans="1:12" x14ac:dyDescent="0.35">
      <c r="A7" s="5">
        <v>7.5999999999999998E-2</v>
      </c>
      <c r="B7" s="6">
        <v>0.57600000000000007</v>
      </c>
      <c r="C7" s="6">
        <v>1.121</v>
      </c>
      <c r="D7" s="6">
        <v>1.17</v>
      </c>
      <c r="E7" s="6">
        <v>0.91</v>
      </c>
      <c r="F7" s="6">
        <v>1.04</v>
      </c>
      <c r="G7" s="6">
        <v>1.095</v>
      </c>
      <c r="H7" s="6">
        <v>1.0820000000000001</v>
      </c>
      <c r="I7" s="6">
        <v>0.42499999999999999</v>
      </c>
      <c r="J7" s="6">
        <v>0.40200000000000002</v>
      </c>
      <c r="K7" s="6">
        <v>0.39700000000000002</v>
      </c>
      <c r="L7" s="6">
        <v>1.0429999999999999</v>
      </c>
    </row>
    <row r="8" spans="1:12" x14ac:dyDescent="0.35">
      <c r="A8" s="6">
        <v>0.78</v>
      </c>
      <c r="B8" s="6">
        <v>0.83000000000000007</v>
      </c>
      <c r="C8" s="6">
        <v>1.157</v>
      </c>
      <c r="D8" s="6">
        <v>1.095</v>
      </c>
      <c r="E8" s="6">
        <v>0.49099999999999999</v>
      </c>
      <c r="F8" s="6">
        <v>0.997</v>
      </c>
      <c r="G8" s="6">
        <v>1.006</v>
      </c>
      <c r="H8" s="6">
        <v>0.83799999999999997</v>
      </c>
      <c r="I8" s="6">
        <v>0.69400000000000006</v>
      </c>
      <c r="J8" s="6">
        <v>0.97199999999999998</v>
      </c>
      <c r="K8" s="6">
        <v>0.50600000000000001</v>
      </c>
      <c r="L8" s="6">
        <v>0.308</v>
      </c>
    </row>
    <row r="9" spans="1:12" x14ac:dyDescent="0.35">
      <c r="A9" s="6">
        <v>0.64300000000000002</v>
      </c>
      <c r="B9" s="6">
        <v>0.621</v>
      </c>
      <c r="C9" s="6">
        <v>0.97899999999999998</v>
      </c>
      <c r="D9" s="6">
        <v>0.52</v>
      </c>
      <c r="E9" s="6">
        <v>0.58299999999999996</v>
      </c>
      <c r="F9" s="6">
        <v>1.022</v>
      </c>
      <c r="G9" s="6">
        <v>1.2869999999999999</v>
      </c>
      <c r="H9" s="6">
        <v>1.1679999999999999</v>
      </c>
      <c r="I9" s="6">
        <v>0.98699999999999999</v>
      </c>
      <c r="J9" s="6">
        <v>1.022</v>
      </c>
      <c r="K9" s="6">
        <v>0.54400000000000004</v>
      </c>
      <c r="L9" s="6">
        <v>0.20600000000000002</v>
      </c>
    </row>
    <row r="13" spans="1:12" x14ac:dyDescent="0.35">
      <c r="A13" s="18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18" t="s">
        <v>5</v>
      </c>
      <c r="B14" s="3">
        <v>2.4180000000000001</v>
      </c>
      <c r="C14" s="1">
        <f>B14-B19</f>
        <v>2.3420000000000001</v>
      </c>
      <c r="D14" s="1">
        <v>12</v>
      </c>
      <c r="E14" s="8">
        <f>(0.4637*C14*C14)+(4.0255*C14)+(0.0594)</f>
        <v>12.030498806800001</v>
      </c>
    </row>
    <row r="15" spans="1:12" x14ac:dyDescent="0.35">
      <c r="A15" s="18" t="s">
        <v>6</v>
      </c>
      <c r="B15" s="3">
        <v>1.3140000000000001</v>
      </c>
      <c r="C15" s="1">
        <f>B15-B19</f>
        <v>1.238</v>
      </c>
      <c r="D15" s="1">
        <v>6</v>
      </c>
      <c r="E15" s="8">
        <f t="shared" ref="E15:E19" si="0">(0.4637*C15*C15)+(4.0255*C15)+(0.0594)</f>
        <v>5.7536560228000004</v>
      </c>
    </row>
    <row r="16" spans="1:12" x14ac:dyDescent="0.35">
      <c r="A16" s="18" t="s">
        <v>7</v>
      </c>
      <c r="B16" s="3">
        <v>0.83799999999999997</v>
      </c>
      <c r="C16" s="1">
        <f>B16-B19</f>
        <v>0.76200000000000001</v>
      </c>
      <c r="D16" s="1">
        <v>3</v>
      </c>
      <c r="E16" s="8">
        <f t="shared" si="0"/>
        <v>3.3960756228000002</v>
      </c>
    </row>
    <row r="17" spans="1:13" x14ac:dyDescent="0.35">
      <c r="A17" s="18" t="s">
        <v>8</v>
      </c>
      <c r="B17" s="3">
        <v>0.36799999999999999</v>
      </c>
      <c r="C17" s="1">
        <f>B17-B19</f>
        <v>0.29199999999999998</v>
      </c>
      <c r="D17" s="1">
        <v>1.5</v>
      </c>
      <c r="E17" s="8">
        <f t="shared" si="0"/>
        <v>1.2743829167999998</v>
      </c>
    </row>
    <row r="18" spans="1:13" x14ac:dyDescent="0.35">
      <c r="A18" s="18" t="s">
        <v>9</v>
      </c>
      <c r="B18" s="3">
        <v>0.24099999999999999</v>
      </c>
      <c r="C18" s="1">
        <f>B18-B19</f>
        <v>0.16499999999999998</v>
      </c>
      <c r="D18" s="1">
        <v>0.75</v>
      </c>
      <c r="E18" s="8">
        <f t="shared" si="0"/>
        <v>0.73623173249999996</v>
      </c>
    </row>
    <row r="19" spans="1:13" x14ac:dyDescent="0.35">
      <c r="A19" s="18" t="s">
        <v>10</v>
      </c>
      <c r="B19" s="5">
        <v>7.5999999999999998E-2</v>
      </c>
      <c r="C19" s="1">
        <f>B19-B19</f>
        <v>0</v>
      </c>
      <c r="D19" s="1">
        <v>0</v>
      </c>
      <c r="E19" s="8">
        <f t="shared" si="0"/>
        <v>5.9400000000000001E-2</v>
      </c>
    </row>
    <row r="27" spans="1:13" x14ac:dyDescent="0.35">
      <c r="I27" s="18"/>
      <c r="K27" s="9" t="s">
        <v>11</v>
      </c>
      <c r="L27" s="9"/>
      <c r="M27" s="9"/>
    </row>
    <row r="30" spans="1:13" x14ac:dyDescent="0.35">
      <c r="A30" s="10" t="s">
        <v>12</v>
      </c>
      <c r="B30" s="6" t="s">
        <v>13</v>
      </c>
      <c r="C30" s="4" t="s">
        <v>10</v>
      </c>
      <c r="D30" s="1" t="s">
        <v>2</v>
      </c>
      <c r="E30" s="11" t="s">
        <v>4</v>
      </c>
    </row>
    <row r="31" spans="1:13" x14ac:dyDescent="0.35">
      <c r="A31" s="16" t="s">
        <v>103</v>
      </c>
      <c r="B31" s="16"/>
      <c r="C31" s="16"/>
      <c r="D31" s="16"/>
      <c r="E31" s="16"/>
    </row>
    <row r="32" spans="1:13" x14ac:dyDescent="0.35">
      <c r="A32" s="10" t="s">
        <v>59</v>
      </c>
      <c r="B32" s="6">
        <v>0.78</v>
      </c>
      <c r="C32" s="5">
        <v>7.5999999999999998E-2</v>
      </c>
      <c r="D32" s="1">
        <f t="shared" ref="D32:D46" si="1">(B32-C32)</f>
        <v>0.70400000000000007</v>
      </c>
      <c r="E32" s="8">
        <f t="shared" ref="E32:E46" si="2">(0.4637*D32*D32)+(4.0255*D32)+(0.0594)</f>
        <v>3.1231691392000007</v>
      </c>
    </row>
    <row r="33" spans="1:5" x14ac:dyDescent="0.35">
      <c r="A33" s="10" t="s">
        <v>59</v>
      </c>
      <c r="B33" s="6">
        <v>0.64300000000000002</v>
      </c>
      <c r="C33" s="5">
        <v>7.5999999999999998E-2</v>
      </c>
      <c r="D33" s="1">
        <f t="shared" si="1"/>
        <v>0.56700000000000006</v>
      </c>
      <c r="E33" s="8">
        <f t="shared" si="2"/>
        <v>2.4909329493000003</v>
      </c>
    </row>
    <row r="34" spans="1:5" x14ac:dyDescent="0.35">
      <c r="A34" s="10" t="s">
        <v>59</v>
      </c>
      <c r="B34" s="6">
        <v>0.72399999999999998</v>
      </c>
      <c r="C34" s="5">
        <v>7.5999999999999998E-2</v>
      </c>
      <c r="D34" s="1">
        <f t="shared" si="1"/>
        <v>0.64800000000000002</v>
      </c>
      <c r="E34" s="8">
        <f t="shared" si="2"/>
        <v>2.8626334848000003</v>
      </c>
    </row>
    <row r="35" spans="1:5" x14ac:dyDescent="0.35">
      <c r="A35" s="10" t="s">
        <v>59</v>
      </c>
      <c r="B35" s="6">
        <v>0.72799999999999998</v>
      </c>
      <c r="C35" s="5">
        <v>7.5999999999999998E-2</v>
      </c>
      <c r="D35" s="1">
        <f t="shared" si="1"/>
        <v>0.65200000000000002</v>
      </c>
      <c r="E35" s="8">
        <f t="shared" si="2"/>
        <v>2.8811467248000002</v>
      </c>
    </row>
    <row r="36" spans="1:5" x14ac:dyDescent="0.35">
      <c r="A36" s="10" t="s">
        <v>59</v>
      </c>
      <c r="B36" s="6">
        <v>0.495</v>
      </c>
      <c r="C36" s="5">
        <v>7.5999999999999998E-2</v>
      </c>
      <c r="D36" s="1">
        <f t="shared" si="1"/>
        <v>0.41899999999999998</v>
      </c>
      <c r="E36" s="8">
        <f t="shared" si="2"/>
        <v>1.8274921356999998</v>
      </c>
    </row>
    <row r="37" spans="1:5" x14ac:dyDescent="0.35">
      <c r="A37" s="10" t="s">
        <v>61</v>
      </c>
      <c r="B37" s="6">
        <v>0.67</v>
      </c>
      <c r="C37" s="5">
        <v>7.5999999999999998E-2</v>
      </c>
      <c r="D37" s="1">
        <f t="shared" si="1"/>
        <v>0.59400000000000008</v>
      </c>
      <c r="E37" s="8">
        <f t="shared" si="2"/>
        <v>2.6141570532000009</v>
      </c>
    </row>
    <row r="38" spans="1:5" x14ac:dyDescent="0.35">
      <c r="A38" s="10" t="s">
        <v>62</v>
      </c>
      <c r="B38" s="6">
        <v>0.86</v>
      </c>
      <c r="C38" s="5">
        <v>7.5999999999999998E-2</v>
      </c>
      <c r="D38" s="1">
        <f t="shared" si="1"/>
        <v>0.78400000000000003</v>
      </c>
      <c r="E38" s="8">
        <f t="shared" si="2"/>
        <v>3.5004079872000005</v>
      </c>
    </row>
    <row r="39" spans="1:5" x14ac:dyDescent="0.35">
      <c r="A39" s="10" t="s">
        <v>63</v>
      </c>
      <c r="B39" s="6">
        <v>0.57600000000000007</v>
      </c>
      <c r="C39" s="5">
        <v>7.5999999999999998E-2</v>
      </c>
      <c r="D39" s="1">
        <f t="shared" si="1"/>
        <v>0.50000000000000011</v>
      </c>
      <c r="E39" s="8">
        <f t="shared" si="2"/>
        <v>2.1880750000000004</v>
      </c>
    </row>
    <row r="40" spans="1:5" x14ac:dyDescent="0.35">
      <c r="A40" s="10" t="s">
        <v>64</v>
      </c>
      <c r="B40" s="6">
        <v>0.83000000000000007</v>
      </c>
      <c r="C40" s="5">
        <v>7.5999999999999998E-2</v>
      </c>
      <c r="D40" s="1">
        <f t="shared" si="1"/>
        <v>0.75400000000000011</v>
      </c>
      <c r="E40" s="8">
        <f t="shared" si="2"/>
        <v>3.3582478692000004</v>
      </c>
    </row>
    <row r="41" spans="1:5" x14ac:dyDescent="0.35">
      <c r="A41" s="10" t="s">
        <v>65</v>
      </c>
      <c r="B41" s="6">
        <v>0.621</v>
      </c>
      <c r="C41" s="5">
        <v>7.5999999999999998E-2</v>
      </c>
      <c r="D41" s="1">
        <f t="shared" si="1"/>
        <v>0.54500000000000004</v>
      </c>
      <c r="E41" s="8">
        <f t="shared" si="2"/>
        <v>2.3910279925000006</v>
      </c>
    </row>
    <row r="42" spans="1:5" x14ac:dyDescent="0.35">
      <c r="A42" s="10" t="s">
        <v>66</v>
      </c>
      <c r="B42" s="6">
        <v>0.97</v>
      </c>
      <c r="C42" s="5">
        <v>7.5999999999999998E-2</v>
      </c>
      <c r="D42" s="1">
        <f t="shared" si="1"/>
        <v>0.89400000000000002</v>
      </c>
      <c r="E42" s="8">
        <f t="shared" si="2"/>
        <v>4.0288027332</v>
      </c>
    </row>
    <row r="43" spans="1:5" x14ac:dyDescent="0.35">
      <c r="A43" s="10" t="s">
        <v>67</v>
      </c>
      <c r="B43" s="6">
        <v>0.83599999999999997</v>
      </c>
      <c r="C43" s="5">
        <v>7.5999999999999998E-2</v>
      </c>
      <c r="D43" s="1">
        <f t="shared" si="1"/>
        <v>0.76</v>
      </c>
      <c r="E43" s="8">
        <f t="shared" si="2"/>
        <v>3.3866131200000003</v>
      </c>
    </row>
    <row r="44" spans="1:5" x14ac:dyDescent="0.35">
      <c r="A44" s="10" t="s">
        <v>68</v>
      </c>
      <c r="B44" s="6">
        <v>0.82700000000000007</v>
      </c>
      <c r="C44" s="5">
        <v>7.5999999999999998E-2</v>
      </c>
      <c r="D44" s="1">
        <f t="shared" si="1"/>
        <v>0.75100000000000011</v>
      </c>
      <c r="E44" s="8">
        <f t="shared" si="2"/>
        <v>3.3440777637000005</v>
      </c>
    </row>
    <row r="45" spans="1:5" x14ac:dyDescent="0.35">
      <c r="A45" s="10" t="s">
        <v>69</v>
      </c>
      <c r="B45" s="6">
        <v>0.85299999999999998</v>
      </c>
      <c r="C45" s="5">
        <v>7.5999999999999998E-2</v>
      </c>
      <c r="D45" s="1">
        <f t="shared" si="1"/>
        <v>0.77700000000000002</v>
      </c>
      <c r="E45" s="8">
        <f t="shared" si="2"/>
        <v>3.4671626373000004</v>
      </c>
    </row>
    <row r="46" spans="1:5" x14ac:dyDescent="0.35">
      <c r="A46" s="10" t="s">
        <v>70</v>
      </c>
      <c r="B46" s="6">
        <v>0.80300000000000005</v>
      </c>
      <c r="C46" s="5">
        <v>7.5999999999999998E-2</v>
      </c>
      <c r="D46" s="1">
        <f t="shared" si="1"/>
        <v>0.72700000000000009</v>
      </c>
      <c r="E46" s="8">
        <f t="shared" si="2"/>
        <v>3.2310173973000005</v>
      </c>
    </row>
    <row r="47" spans="1:5" x14ac:dyDescent="0.35">
      <c r="A47" s="14" t="s">
        <v>102</v>
      </c>
      <c r="B47" s="15"/>
      <c r="C47" s="15"/>
      <c r="D47" s="15"/>
      <c r="E47" s="15"/>
    </row>
    <row r="48" spans="1:5" x14ac:dyDescent="0.35">
      <c r="A48" s="10" t="s">
        <v>71</v>
      </c>
      <c r="B48" s="6">
        <v>1.121</v>
      </c>
      <c r="C48" s="5">
        <v>7.5999999999999998E-2</v>
      </c>
      <c r="D48" s="1">
        <f t="shared" ref="D48:D79" si="3">(B48-C48)</f>
        <v>1.0449999999999999</v>
      </c>
      <c r="E48" s="8">
        <f t="shared" ref="E48:E79" si="4">(0.4637*D48*D48)+(4.0255*D48)+(0.0594)</f>
        <v>4.7724194925000001</v>
      </c>
    </row>
    <row r="49" spans="1:5" x14ac:dyDescent="0.35">
      <c r="A49" s="10" t="s">
        <v>72</v>
      </c>
      <c r="B49" s="6">
        <v>1.157</v>
      </c>
      <c r="C49" s="5">
        <v>7.5999999999999998E-2</v>
      </c>
      <c r="D49" s="1">
        <f t="shared" si="3"/>
        <v>1.081</v>
      </c>
      <c r="E49" s="8">
        <f t="shared" si="4"/>
        <v>4.9528272356999992</v>
      </c>
    </row>
    <row r="50" spans="1:5" x14ac:dyDescent="0.35">
      <c r="A50" s="10" t="s">
        <v>73</v>
      </c>
      <c r="B50" s="6">
        <v>0.97899999999999998</v>
      </c>
      <c r="C50" s="5">
        <v>7.5999999999999998E-2</v>
      </c>
      <c r="D50" s="1">
        <f t="shared" si="3"/>
        <v>0.90300000000000002</v>
      </c>
      <c r="E50" s="8">
        <f t="shared" si="4"/>
        <v>4.0725316533000004</v>
      </c>
    </row>
    <row r="51" spans="1:5" x14ac:dyDescent="0.35">
      <c r="A51" s="10" t="s">
        <v>74</v>
      </c>
      <c r="B51" s="6">
        <v>0.90500000000000003</v>
      </c>
      <c r="C51" s="5">
        <v>7.5999999999999998E-2</v>
      </c>
      <c r="D51" s="1">
        <f t="shared" si="3"/>
        <v>0.82900000000000007</v>
      </c>
      <c r="E51" s="8">
        <f t="shared" si="4"/>
        <v>3.7152131517000004</v>
      </c>
    </row>
    <row r="52" spans="1:5" x14ac:dyDescent="0.35">
      <c r="A52" s="10" t="s">
        <v>75</v>
      </c>
      <c r="B52" s="6">
        <v>1.101</v>
      </c>
      <c r="C52" s="5">
        <v>7.5999999999999998E-2</v>
      </c>
      <c r="D52" s="1">
        <f t="shared" si="3"/>
        <v>1.0249999999999999</v>
      </c>
      <c r="E52" s="8">
        <f t="shared" si="4"/>
        <v>4.6727123124999999</v>
      </c>
    </row>
    <row r="53" spans="1:5" x14ac:dyDescent="0.35">
      <c r="A53" s="10" t="s">
        <v>76</v>
      </c>
      <c r="B53" s="6">
        <v>0.94400000000000006</v>
      </c>
      <c r="C53" s="5">
        <v>7.5999999999999998E-2</v>
      </c>
      <c r="D53" s="1">
        <f t="shared" si="3"/>
        <v>0.8680000000000001</v>
      </c>
      <c r="E53" s="8">
        <f t="shared" si="4"/>
        <v>3.9028967088000006</v>
      </c>
    </row>
    <row r="54" spans="1:5" x14ac:dyDescent="0.35">
      <c r="A54" s="10" t="s">
        <v>77</v>
      </c>
      <c r="B54" s="6">
        <v>1.0050000000000001</v>
      </c>
      <c r="C54" s="5">
        <v>7.5999999999999998E-2</v>
      </c>
      <c r="D54" s="1">
        <f t="shared" si="3"/>
        <v>0.92900000000000016</v>
      </c>
      <c r="E54" s="8">
        <f t="shared" si="4"/>
        <v>4.1992816117000009</v>
      </c>
    </row>
    <row r="55" spans="1:5" x14ac:dyDescent="0.35">
      <c r="A55" s="10" t="s">
        <v>78</v>
      </c>
      <c r="B55" s="6">
        <v>1.137</v>
      </c>
      <c r="C55" s="5">
        <v>7.5999999999999998E-2</v>
      </c>
      <c r="D55" s="1">
        <f t="shared" si="3"/>
        <v>1.0609999999999999</v>
      </c>
      <c r="E55" s="8">
        <f t="shared" si="4"/>
        <v>4.8524523277</v>
      </c>
    </row>
    <row r="56" spans="1:5" x14ac:dyDescent="0.35">
      <c r="A56" s="10" t="s">
        <v>79</v>
      </c>
      <c r="B56" s="6">
        <v>1.17</v>
      </c>
      <c r="C56" s="5">
        <v>7.5999999999999998E-2</v>
      </c>
      <c r="D56" s="1">
        <f t="shared" si="3"/>
        <v>1.0939999999999999</v>
      </c>
      <c r="E56" s="8">
        <f t="shared" si="4"/>
        <v>5.0182698531999996</v>
      </c>
    </row>
    <row r="57" spans="1:5" x14ac:dyDescent="0.35">
      <c r="A57" s="10" t="s">
        <v>80</v>
      </c>
      <c r="B57" s="6">
        <v>1.095</v>
      </c>
      <c r="C57" s="5">
        <v>7.5999999999999998E-2</v>
      </c>
      <c r="D57" s="1">
        <f t="shared" si="3"/>
        <v>1.0189999999999999</v>
      </c>
      <c r="E57" s="8">
        <f t="shared" si="4"/>
        <v>4.6428724956999998</v>
      </c>
    </row>
    <row r="58" spans="1:5" x14ac:dyDescent="0.35">
      <c r="A58" s="10" t="s">
        <v>81</v>
      </c>
      <c r="B58" s="6">
        <v>0.52</v>
      </c>
      <c r="C58" s="5">
        <v>7.5999999999999998E-2</v>
      </c>
      <c r="D58" s="1">
        <f t="shared" si="3"/>
        <v>0.44400000000000001</v>
      </c>
      <c r="E58" s="8">
        <f t="shared" si="4"/>
        <v>1.9381339632000001</v>
      </c>
    </row>
    <row r="59" spans="1:5" x14ac:dyDescent="0.35">
      <c r="A59" s="10" t="s">
        <v>82</v>
      </c>
      <c r="B59" s="6">
        <v>0.76700000000000002</v>
      </c>
      <c r="C59" s="5">
        <v>7.5999999999999998E-2</v>
      </c>
      <c r="D59" s="1">
        <f t="shared" si="3"/>
        <v>0.69100000000000006</v>
      </c>
      <c r="E59" s="8">
        <f t="shared" si="4"/>
        <v>3.0624284397000006</v>
      </c>
    </row>
    <row r="60" spans="1:5" x14ac:dyDescent="0.35">
      <c r="A60" s="10" t="s">
        <v>83</v>
      </c>
      <c r="B60" s="6">
        <v>0.56100000000000005</v>
      </c>
      <c r="C60" s="5">
        <v>7.5999999999999998E-2</v>
      </c>
      <c r="D60" s="1">
        <f t="shared" si="3"/>
        <v>0.48500000000000004</v>
      </c>
      <c r="E60" s="8">
        <f t="shared" si="4"/>
        <v>2.1208413325000004</v>
      </c>
    </row>
    <row r="61" spans="1:5" x14ac:dyDescent="0.35">
      <c r="A61" s="10" t="s">
        <v>84</v>
      </c>
      <c r="B61" s="6">
        <v>0.64800000000000002</v>
      </c>
      <c r="C61" s="5">
        <v>7.5999999999999998E-2</v>
      </c>
      <c r="D61" s="1">
        <f t="shared" si="3"/>
        <v>0.57200000000000006</v>
      </c>
      <c r="E61" s="8">
        <f t="shared" si="4"/>
        <v>2.5137012208000002</v>
      </c>
    </row>
    <row r="62" spans="1:5" x14ac:dyDescent="0.35">
      <c r="A62" s="10" t="s">
        <v>85</v>
      </c>
      <c r="B62" s="6">
        <v>0.66300000000000003</v>
      </c>
      <c r="C62" s="5">
        <v>7.5999999999999998E-2</v>
      </c>
      <c r="D62" s="1">
        <f t="shared" si="3"/>
        <v>0.58700000000000008</v>
      </c>
      <c r="E62" s="8">
        <f t="shared" si="4"/>
        <v>2.5821451453000006</v>
      </c>
    </row>
    <row r="63" spans="1:5" x14ac:dyDescent="0.35">
      <c r="A63" s="10" t="s">
        <v>86</v>
      </c>
      <c r="B63" s="6">
        <v>0.81500000000000006</v>
      </c>
      <c r="C63" s="5">
        <v>7.5999999999999998E-2</v>
      </c>
      <c r="D63" s="1">
        <f t="shared" si="3"/>
        <v>0.7390000000000001</v>
      </c>
      <c r="E63" s="8">
        <f t="shared" si="4"/>
        <v>3.2874808077000006</v>
      </c>
    </row>
    <row r="64" spans="1:5" x14ac:dyDescent="0.35">
      <c r="A64" s="10" t="s">
        <v>87</v>
      </c>
      <c r="B64" s="6">
        <v>0.91</v>
      </c>
      <c r="C64" s="5">
        <v>7.5999999999999998E-2</v>
      </c>
      <c r="D64" s="1">
        <f t="shared" si="3"/>
        <v>0.83400000000000007</v>
      </c>
      <c r="E64" s="8">
        <f t="shared" si="4"/>
        <v>3.7391963172000002</v>
      </c>
    </row>
    <row r="65" spans="1:5" x14ac:dyDescent="0.35">
      <c r="A65" s="10" t="s">
        <v>88</v>
      </c>
      <c r="B65" s="6">
        <v>0.49099999999999999</v>
      </c>
      <c r="C65" s="5">
        <v>7.5999999999999998E-2</v>
      </c>
      <c r="D65" s="1">
        <f t="shared" si="3"/>
        <v>0.41499999999999998</v>
      </c>
      <c r="E65" s="8">
        <f t="shared" si="4"/>
        <v>1.8098432324999998</v>
      </c>
    </row>
    <row r="66" spans="1:5" x14ac:dyDescent="0.35">
      <c r="A66" s="10" t="s">
        <v>89</v>
      </c>
      <c r="B66" s="6">
        <v>0.58299999999999996</v>
      </c>
      <c r="C66" s="5">
        <v>7.5999999999999998E-2</v>
      </c>
      <c r="D66" s="1">
        <f t="shared" si="3"/>
        <v>0.50700000000000001</v>
      </c>
      <c r="E66" s="8">
        <f t="shared" si="4"/>
        <v>2.2195221213000003</v>
      </c>
    </row>
    <row r="67" spans="1:5" x14ac:dyDescent="0.35">
      <c r="A67" s="10" t="s">
        <v>90</v>
      </c>
      <c r="B67" s="6">
        <v>1.163</v>
      </c>
      <c r="C67" s="5">
        <v>7.5999999999999998E-2</v>
      </c>
      <c r="D67" s="1">
        <f t="shared" si="3"/>
        <v>1.087</v>
      </c>
      <c r="E67" s="8">
        <f t="shared" si="4"/>
        <v>4.9830120452999997</v>
      </c>
    </row>
    <row r="68" spans="1:5" x14ac:dyDescent="0.35">
      <c r="A68" s="10" t="s">
        <v>45</v>
      </c>
      <c r="B68" s="6">
        <v>1.1850000000000001</v>
      </c>
      <c r="C68" s="5">
        <v>7.5999999999999998E-2</v>
      </c>
      <c r="D68" s="1">
        <f t="shared" si="3"/>
        <v>1.109</v>
      </c>
      <c r="E68" s="8">
        <f t="shared" si="4"/>
        <v>5.0939753197000002</v>
      </c>
    </row>
    <row r="69" spans="1:5" x14ac:dyDescent="0.35">
      <c r="A69" s="10" t="s">
        <v>91</v>
      </c>
      <c r="B69" s="6">
        <v>0.83699999999999997</v>
      </c>
      <c r="C69" s="5">
        <v>7.5999999999999998E-2</v>
      </c>
      <c r="D69" s="1">
        <f t="shared" si="3"/>
        <v>0.76100000000000001</v>
      </c>
      <c r="E69" s="8">
        <f t="shared" si="4"/>
        <v>3.3913439077</v>
      </c>
    </row>
    <row r="70" spans="1:5" x14ac:dyDescent="0.35">
      <c r="A70" s="10" t="s">
        <v>92</v>
      </c>
      <c r="B70" s="6">
        <v>0.98099999999999998</v>
      </c>
      <c r="C70" s="5">
        <v>7.5999999999999998E-2</v>
      </c>
      <c r="D70" s="1">
        <f t="shared" si="3"/>
        <v>0.90500000000000003</v>
      </c>
      <c r="E70" s="8">
        <f t="shared" si="4"/>
        <v>4.0822593925000001</v>
      </c>
    </row>
    <row r="71" spans="1:5" x14ac:dyDescent="0.35">
      <c r="A71" s="10" t="s">
        <v>93</v>
      </c>
      <c r="B71" s="6">
        <v>1.07</v>
      </c>
      <c r="C71" s="5">
        <v>7.5999999999999998E-2</v>
      </c>
      <c r="D71" s="1">
        <f t="shared" si="3"/>
        <v>0.99400000000000011</v>
      </c>
      <c r="E71" s="8">
        <f t="shared" si="4"/>
        <v>4.5188992932000014</v>
      </c>
    </row>
    <row r="72" spans="1:5" x14ac:dyDescent="0.35">
      <c r="A72" s="10" t="s">
        <v>94</v>
      </c>
      <c r="B72" s="6">
        <v>1.04</v>
      </c>
      <c r="C72" s="5">
        <v>7.5999999999999998E-2</v>
      </c>
      <c r="D72" s="1">
        <f t="shared" si="3"/>
        <v>0.96400000000000008</v>
      </c>
      <c r="E72" s="8">
        <f t="shared" si="4"/>
        <v>4.3708965552000008</v>
      </c>
    </row>
    <row r="73" spans="1:5" x14ac:dyDescent="0.35">
      <c r="A73" s="10" t="s">
        <v>95</v>
      </c>
      <c r="B73" s="6">
        <v>0.997</v>
      </c>
      <c r="C73" s="5">
        <v>7.5999999999999998E-2</v>
      </c>
      <c r="D73" s="1">
        <f t="shared" si="3"/>
        <v>0.92100000000000004</v>
      </c>
      <c r="E73" s="8">
        <f t="shared" si="4"/>
        <v>4.1602148517000002</v>
      </c>
    </row>
    <row r="74" spans="1:5" x14ac:dyDescent="0.35">
      <c r="A74" s="10" t="s">
        <v>96</v>
      </c>
      <c r="B74" s="6">
        <v>1.022</v>
      </c>
      <c r="C74" s="5">
        <v>7.5999999999999998E-2</v>
      </c>
      <c r="D74" s="1">
        <f t="shared" si="3"/>
        <v>0.94600000000000006</v>
      </c>
      <c r="E74" s="8">
        <f t="shared" si="4"/>
        <v>4.2824955492000001</v>
      </c>
    </row>
    <row r="75" spans="1:5" x14ac:dyDescent="0.35">
      <c r="A75" s="10" t="s">
        <v>97</v>
      </c>
      <c r="B75" s="6">
        <v>1.0780000000000001</v>
      </c>
      <c r="C75" s="5">
        <v>7.5999999999999998E-2</v>
      </c>
      <c r="D75" s="1">
        <f t="shared" si="3"/>
        <v>1.002</v>
      </c>
      <c r="E75" s="8">
        <f t="shared" si="4"/>
        <v>4.5585076548000005</v>
      </c>
    </row>
    <row r="76" spans="1:5" x14ac:dyDescent="0.35">
      <c r="A76" s="10" t="s">
        <v>98</v>
      </c>
      <c r="B76" s="6">
        <v>0.86299999999999999</v>
      </c>
      <c r="C76" s="5">
        <v>7.5999999999999998E-2</v>
      </c>
      <c r="D76" s="1">
        <f t="shared" si="3"/>
        <v>0.78700000000000003</v>
      </c>
      <c r="E76" s="8">
        <f t="shared" si="4"/>
        <v>3.5146699053000008</v>
      </c>
    </row>
    <row r="77" spans="1:5" x14ac:dyDescent="0.35">
      <c r="A77" s="10" t="s">
        <v>99</v>
      </c>
      <c r="B77" s="6">
        <v>1.175</v>
      </c>
      <c r="C77" s="5">
        <v>7.5999999999999998E-2</v>
      </c>
      <c r="D77" s="1">
        <f t="shared" si="3"/>
        <v>1.099</v>
      </c>
      <c r="E77" s="8">
        <f t="shared" si="4"/>
        <v>5.0434818236999996</v>
      </c>
    </row>
    <row r="78" spans="1:5" x14ac:dyDescent="0.35">
      <c r="A78" s="10" t="s">
        <v>15</v>
      </c>
      <c r="B78" s="6">
        <v>0.90900000000000003</v>
      </c>
      <c r="C78" s="5">
        <v>7.5999999999999998E-2</v>
      </c>
      <c r="D78" s="1">
        <f t="shared" si="3"/>
        <v>0.83300000000000007</v>
      </c>
      <c r="E78" s="8">
        <f t="shared" si="4"/>
        <v>3.7343978293000006</v>
      </c>
    </row>
    <row r="79" spans="1:5" x14ac:dyDescent="0.35">
      <c r="A79" s="10" t="s">
        <v>15</v>
      </c>
      <c r="B79" s="6">
        <v>1.024</v>
      </c>
      <c r="C79" s="5">
        <v>7.5999999999999998E-2</v>
      </c>
      <c r="D79" s="1">
        <f t="shared" si="3"/>
        <v>0.94800000000000006</v>
      </c>
      <c r="E79" s="8">
        <f t="shared" si="4"/>
        <v>4.2923030448000006</v>
      </c>
    </row>
    <row r="80" spans="1:5" x14ac:dyDescent="0.35">
      <c r="A80" s="10" t="s">
        <v>16</v>
      </c>
      <c r="B80" s="6">
        <v>1.095</v>
      </c>
      <c r="C80" s="5">
        <v>7.5999999999999998E-2</v>
      </c>
      <c r="D80" s="1">
        <f t="shared" ref="D80:D111" si="5">(B80-C80)</f>
        <v>1.0189999999999999</v>
      </c>
      <c r="E80" s="8">
        <f t="shared" ref="E80:E111" si="6">(0.4637*D80*D80)+(4.0255*D80)+(0.0594)</f>
        <v>4.6428724956999998</v>
      </c>
    </row>
    <row r="81" spans="1:5" x14ac:dyDescent="0.35">
      <c r="A81" s="10" t="s">
        <v>17</v>
      </c>
      <c r="B81" s="6">
        <v>1.006</v>
      </c>
      <c r="C81" s="5">
        <v>7.5999999999999998E-2</v>
      </c>
      <c r="D81" s="1">
        <f t="shared" si="5"/>
        <v>0.93</v>
      </c>
      <c r="E81" s="8">
        <f t="shared" si="6"/>
        <v>4.2041691300000004</v>
      </c>
    </row>
    <row r="82" spans="1:5" x14ac:dyDescent="0.35">
      <c r="A82" s="10" t="s">
        <v>18</v>
      </c>
      <c r="B82" s="6">
        <v>1.2869999999999999</v>
      </c>
      <c r="C82" s="5">
        <v>7.5999999999999998E-2</v>
      </c>
      <c r="D82" s="1">
        <f t="shared" si="5"/>
        <v>1.2109999999999999</v>
      </c>
      <c r="E82" s="8">
        <f t="shared" si="6"/>
        <v>5.6143062876999998</v>
      </c>
    </row>
    <row r="83" spans="1:5" x14ac:dyDescent="0.35">
      <c r="A83" s="10" t="s">
        <v>21</v>
      </c>
      <c r="B83" s="6">
        <v>1.177</v>
      </c>
      <c r="C83" s="5">
        <v>7.5999999999999998E-2</v>
      </c>
      <c r="D83" s="1">
        <f t="shared" si="5"/>
        <v>1.101</v>
      </c>
      <c r="E83" s="8">
        <f t="shared" si="6"/>
        <v>5.0535731036999998</v>
      </c>
    </row>
    <row r="84" spans="1:5" x14ac:dyDescent="0.35">
      <c r="A84" s="10" t="s">
        <v>21</v>
      </c>
      <c r="B84" s="6">
        <v>1.2470000000000001</v>
      </c>
      <c r="C84" s="5">
        <v>7.5999999999999998E-2</v>
      </c>
      <c r="D84" s="1">
        <f t="shared" si="5"/>
        <v>1.171</v>
      </c>
      <c r="E84" s="8">
        <f t="shared" si="6"/>
        <v>5.4091049516999998</v>
      </c>
    </row>
    <row r="85" spans="1:5" x14ac:dyDescent="0.35">
      <c r="A85" s="10" t="s">
        <v>23</v>
      </c>
      <c r="B85" s="6">
        <v>1.198</v>
      </c>
      <c r="C85" s="5">
        <v>7.5999999999999998E-2</v>
      </c>
      <c r="D85" s="1">
        <f t="shared" si="5"/>
        <v>1.1219999999999999</v>
      </c>
      <c r="E85" s="8">
        <f t="shared" si="6"/>
        <v>5.1597555107999993</v>
      </c>
    </row>
    <row r="86" spans="1:5" x14ac:dyDescent="0.35">
      <c r="A86" s="10" t="s">
        <v>24</v>
      </c>
      <c r="B86" s="6">
        <v>0.46500000000000002</v>
      </c>
      <c r="C86" s="5">
        <v>7.5999999999999998E-2</v>
      </c>
      <c r="D86" s="1">
        <f t="shared" si="5"/>
        <v>0.38900000000000001</v>
      </c>
      <c r="E86" s="8">
        <f t="shared" si="6"/>
        <v>1.6954870477000001</v>
      </c>
    </row>
    <row r="87" spans="1:5" x14ac:dyDescent="0.35">
      <c r="A87" s="10" t="s">
        <v>24</v>
      </c>
      <c r="B87" s="6">
        <v>0.45800000000000002</v>
      </c>
      <c r="C87" s="5">
        <v>7.5999999999999998E-2</v>
      </c>
      <c r="D87" s="1">
        <f t="shared" si="5"/>
        <v>0.38200000000000001</v>
      </c>
      <c r="E87" s="8">
        <f t="shared" si="6"/>
        <v>1.6648059587999999</v>
      </c>
    </row>
    <row r="88" spans="1:5" x14ac:dyDescent="0.35">
      <c r="A88" s="10" t="s">
        <v>60</v>
      </c>
      <c r="B88" s="6">
        <v>1.0820000000000001</v>
      </c>
      <c r="C88" s="5">
        <v>7.5999999999999998E-2</v>
      </c>
      <c r="D88" s="1">
        <f t="shared" si="5"/>
        <v>1.006</v>
      </c>
      <c r="E88" s="8">
        <f t="shared" si="6"/>
        <v>4.5783340932000005</v>
      </c>
    </row>
    <row r="89" spans="1:5" x14ac:dyDescent="0.35">
      <c r="A89" s="10" t="s">
        <v>16</v>
      </c>
      <c r="B89" s="6">
        <v>0.83799999999999997</v>
      </c>
      <c r="C89" s="5">
        <v>7.5999999999999998E-2</v>
      </c>
      <c r="D89" s="1">
        <f t="shared" si="5"/>
        <v>0.76200000000000001</v>
      </c>
      <c r="E89" s="8">
        <f t="shared" si="6"/>
        <v>3.3960756228000002</v>
      </c>
    </row>
    <row r="90" spans="1:5" x14ac:dyDescent="0.35">
      <c r="A90" s="10" t="s">
        <v>17</v>
      </c>
      <c r="B90" s="6">
        <v>1.1679999999999999</v>
      </c>
      <c r="C90" s="5">
        <v>7.5999999999999998E-2</v>
      </c>
      <c r="D90" s="1">
        <f t="shared" si="5"/>
        <v>1.0919999999999999</v>
      </c>
      <c r="E90" s="8">
        <f t="shared" si="6"/>
        <v>5.0081915567999999</v>
      </c>
    </row>
    <row r="91" spans="1:5" x14ac:dyDescent="0.35">
      <c r="A91" s="10" t="s">
        <v>18</v>
      </c>
      <c r="B91" s="6">
        <v>0.96199999999999997</v>
      </c>
      <c r="C91" s="5">
        <v>7.5999999999999998E-2</v>
      </c>
      <c r="D91" s="1">
        <f t="shared" si="5"/>
        <v>0.88600000000000001</v>
      </c>
      <c r="E91" s="8">
        <f t="shared" si="6"/>
        <v>3.9899956452000001</v>
      </c>
    </row>
    <row r="92" spans="1:5" x14ac:dyDescent="0.35">
      <c r="A92" s="10" t="s">
        <v>19</v>
      </c>
      <c r="B92" s="6">
        <v>0.63200000000000001</v>
      </c>
      <c r="C92" s="5">
        <v>7.5999999999999998E-2</v>
      </c>
      <c r="D92" s="1">
        <f t="shared" si="5"/>
        <v>0.55600000000000005</v>
      </c>
      <c r="E92" s="8">
        <f t="shared" si="6"/>
        <v>2.4409243632000006</v>
      </c>
    </row>
    <row r="93" spans="1:5" x14ac:dyDescent="0.35">
      <c r="A93" s="10" t="s">
        <v>20</v>
      </c>
      <c r="B93" s="6">
        <v>0.55300000000000005</v>
      </c>
      <c r="C93" s="5">
        <v>7.5999999999999998E-2</v>
      </c>
      <c r="D93" s="1">
        <f t="shared" si="5"/>
        <v>0.47700000000000004</v>
      </c>
      <c r="E93" s="8">
        <f t="shared" si="6"/>
        <v>2.0850686973000001</v>
      </c>
    </row>
    <row r="94" spans="1:5" x14ac:dyDescent="0.35">
      <c r="A94" s="10" t="s">
        <v>61</v>
      </c>
      <c r="B94" s="6">
        <v>0.46900000000000003</v>
      </c>
      <c r="C94" s="5">
        <v>7.5999999999999998E-2</v>
      </c>
      <c r="D94" s="1">
        <f t="shared" si="5"/>
        <v>0.39300000000000002</v>
      </c>
      <c r="E94" s="8">
        <f t="shared" si="6"/>
        <v>1.7130395013000002</v>
      </c>
    </row>
    <row r="95" spans="1:5" x14ac:dyDescent="0.35">
      <c r="A95" s="10" t="s">
        <v>62</v>
      </c>
      <c r="B95" s="6">
        <v>0.79600000000000004</v>
      </c>
      <c r="C95" s="5">
        <v>7.5999999999999998E-2</v>
      </c>
      <c r="D95" s="1">
        <f t="shared" si="5"/>
        <v>0.72000000000000008</v>
      </c>
      <c r="E95" s="8">
        <f t="shared" si="6"/>
        <v>3.1981420800000002</v>
      </c>
    </row>
    <row r="96" spans="1:5" x14ac:dyDescent="0.35">
      <c r="A96" s="10" t="s">
        <v>63</v>
      </c>
      <c r="B96" s="6">
        <v>0.42499999999999999</v>
      </c>
      <c r="C96" s="5">
        <v>7.5999999999999998E-2</v>
      </c>
      <c r="D96" s="1">
        <f t="shared" si="5"/>
        <v>0.34899999999999998</v>
      </c>
      <c r="E96" s="8">
        <f t="shared" si="6"/>
        <v>1.5207786236999998</v>
      </c>
    </row>
    <row r="97" spans="1:5" x14ac:dyDescent="0.35">
      <c r="A97" s="10" t="s">
        <v>65</v>
      </c>
      <c r="B97" s="6">
        <v>0.69400000000000006</v>
      </c>
      <c r="C97" s="5">
        <v>7.5999999999999998E-2</v>
      </c>
      <c r="D97" s="1">
        <f t="shared" si="5"/>
        <v>0.6180000000000001</v>
      </c>
      <c r="E97" s="8">
        <f t="shared" si="6"/>
        <v>2.7242571588000009</v>
      </c>
    </row>
    <row r="98" spans="1:5" x14ac:dyDescent="0.35">
      <c r="A98" s="10" t="s">
        <v>66</v>
      </c>
      <c r="B98" s="6">
        <v>0.98699999999999999</v>
      </c>
      <c r="C98" s="5">
        <v>7.5999999999999998E-2</v>
      </c>
      <c r="D98" s="1">
        <f t="shared" si="5"/>
        <v>0.91100000000000003</v>
      </c>
      <c r="E98" s="8">
        <f t="shared" si="6"/>
        <v>4.1114648677000005</v>
      </c>
    </row>
    <row r="99" spans="1:5" x14ac:dyDescent="0.35">
      <c r="A99" s="10" t="s">
        <v>67</v>
      </c>
      <c r="B99" s="6">
        <v>0.60399999999999998</v>
      </c>
      <c r="C99" s="5">
        <v>7.5999999999999998E-2</v>
      </c>
      <c r="D99" s="1">
        <f t="shared" si="5"/>
        <v>0.52800000000000002</v>
      </c>
      <c r="E99" s="8">
        <f t="shared" si="6"/>
        <v>2.3141361408000001</v>
      </c>
    </row>
    <row r="100" spans="1:5" x14ac:dyDescent="0.35">
      <c r="A100" s="10" t="s">
        <v>68</v>
      </c>
      <c r="B100" s="6">
        <v>0.45600000000000002</v>
      </c>
      <c r="C100" s="5">
        <v>7.5999999999999998E-2</v>
      </c>
      <c r="D100" s="1">
        <f t="shared" si="5"/>
        <v>0.38</v>
      </c>
      <c r="E100" s="8">
        <f t="shared" si="6"/>
        <v>1.6560482799999998</v>
      </c>
    </row>
    <row r="101" spans="1:5" x14ac:dyDescent="0.35">
      <c r="A101" s="10" t="s">
        <v>69</v>
      </c>
      <c r="B101" s="6">
        <v>0.56500000000000006</v>
      </c>
      <c r="C101" s="5">
        <v>7.5999999999999998E-2</v>
      </c>
      <c r="D101" s="1">
        <f t="shared" si="5"/>
        <v>0.48900000000000005</v>
      </c>
      <c r="E101" s="8">
        <f t="shared" si="6"/>
        <v>2.1387499077000003</v>
      </c>
    </row>
    <row r="102" spans="1:5" x14ac:dyDescent="0.35">
      <c r="A102" s="10" t="s">
        <v>70</v>
      </c>
      <c r="B102" s="6">
        <v>0.498</v>
      </c>
      <c r="C102" s="5">
        <v>7.5999999999999998E-2</v>
      </c>
      <c r="D102" s="1">
        <f t="shared" si="5"/>
        <v>0.42199999999999999</v>
      </c>
      <c r="E102" s="8">
        <f t="shared" si="6"/>
        <v>1.8407385507999998</v>
      </c>
    </row>
    <row r="103" spans="1:5" x14ac:dyDescent="0.35">
      <c r="A103" s="10" t="s">
        <v>47</v>
      </c>
      <c r="B103" s="6">
        <v>0.53500000000000003</v>
      </c>
      <c r="C103" s="5">
        <v>7.5999999999999998E-2</v>
      </c>
      <c r="D103" s="1">
        <f t="shared" si="5"/>
        <v>0.45900000000000002</v>
      </c>
      <c r="E103" s="8">
        <f t="shared" si="6"/>
        <v>2.0047972797</v>
      </c>
    </row>
    <row r="104" spans="1:5" x14ac:dyDescent="0.35">
      <c r="A104" s="10" t="s">
        <v>48</v>
      </c>
      <c r="B104" s="6">
        <v>0.40200000000000002</v>
      </c>
      <c r="C104" s="5">
        <v>7.5999999999999998E-2</v>
      </c>
      <c r="D104" s="1">
        <f t="shared" si="5"/>
        <v>0.32600000000000001</v>
      </c>
      <c r="E104" s="8">
        <f t="shared" si="6"/>
        <v>1.4209931812000001</v>
      </c>
    </row>
    <row r="105" spans="1:5" x14ac:dyDescent="0.35">
      <c r="A105" s="10" t="s">
        <v>49</v>
      </c>
      <c r="B105" s="6">
        <v>0.97199999999999998</v>
      </c>
      <c r="C105" s="5">
        <v>7.5999999999999998E-2</v>
      </c>
      <c r="D105" s="1">
        <f t="shared" si="5"/>
        <v>0.89600000000000002</v>
      </c>
      <c r="E105" s="8">
        <f t="shared" si="6"/>
        <v>4.0385137792000005</v>
      </c>
    </row>
    <row r="106" spans="1:5" x14ac:dyDescent="0.35">
      <c r="A106" s="10" t="s">
        <v>50</v>
      </c>
      <c r="B106" s="6">
        <v>1.022</v>
      </c>
      <c r="C106" s="5">
        <v>7.5999999999999998E-2</v>
      </c>
      <c r="D106" s="1">
        <f t="shared" si="5"/>
        <v>0.94600000000000006</v>
      </c>
      <c r="E106" s="8">
        <f t="shared" si="6"/>
        <v>4.2824955492000001</v>
      </c>
    </row>
    <row r="107" spans="1:5" x14ac:dyDescent="0.35">
      <c r="A107" s="10" t="s">
        <v>51</v>
      </c>
      <c r="B107" s="6">
        <v>0.53900000000000003</v>
      </c>
      <c r="C107" s="5">
        <v>7.5999999999999998E-2</v>
      </c>
      <c r="D107" s="1">
        <f t="shared" si="5"/>
        <v>0.46300000000000002</v>
      </c>
      <c r="E107" s="8">
        <f t="shared" si="6"/>
        <v>2.0226094053000003</v>
      </c>
    </row>
    <row r="108" spans="1:5" x14ac:dyDescent="0.35">
      <c r="A108" s="10" t="s">
        <v>52</v>
      </c>
      <c r="B108" s="6">
        <v>0.65200000000000002</v>
      </c>
      <c r="C108" s="5">
        <v>7.5999999999999998E-2</v>
      </c>
      <c r="D108" s="1">
        <f t="shared" si="5"/>
        <v>0.57600000000000007</v>
      </c>
      <c r="E108" s="8">
        <f t="shared" si="6"/>
        <v>2.5319325312000003</v>
      </c>
    </row>
    <row r="109" spans="1:5" x14ac:dyDescent="0.35">
      <c r="A109" s="10" t="s">
        <v>53</v>
      </c>
      <c r="B109" s="6">
        <v>0.76400000000000001</v>
      </c>
      <c r="C109" s="5">
        <v>7.5999999999999998E-2</v>
      </c>
      <c r="D109" s="1">
        <f t="shared" si="5"/>
        <v>0.68800000000000006</v>
      </c>
      <c r="E109" s="8">
        <f t="shared" si="6"/>
        <v>3.0484336128000002</v>
      </c>
    </row>
    <row r="110" spans="1:5" x14ac:dyDescent="0.35">
      <c r="A110" s="10" t="s">
        <v>54</v>
      </c>
      <c r="B110" s="6">
        <v>0.41699999999999998</v>
      </c>
      <c r="C110" s="5">
        <v>7.5999999999999998E-2</v>
      </c>
      <c r="D110" s="1">
        <f t="shared" si="5"/>
        <v>0.34099999999999997</v>
      </c>
      <c r="E110" s="8">
        <f t="shared" si="6"/>
        <v>1.4860149996999998</v>
      </c>
    </row>
    <row r="111" spans="1:5" x14ac:dyDescent="0.35">
      <c r="A111" s="10" t="s">
        <v>55</v>
      </c>
      <c r="B111" s="6">
        <v>0.56800000000000006</v>
      </c>
      <c r="C111" s="5">
        <v>7.5999999999999998E-2</v>
      </c>
      <c r="D111" s="1">
        <f t="shared" si="5"/>
        <v>0.49200000000000005</v>
      </c>
      <c r="E111" s="8">
        <f t="shared" si="6"/>
        <v>2.1521910768000003</v>
      </c>
    </row>
    <row r="112" spans="1:5" x14ac:dyDescent="0.35">
      <c r="A112" s="10" t="s">
        <v>56</v>
      </c>
      <c r="B112" s="6">
        <v>0.39700000000000002</v>
      </c>
      <c r="C112" s="5">
        <v>7.5999999999999998E-2</v>
      </c>
      <c r="D112" s="1">
        <f t="shared" ref="D112:D143" si="7">(B112-C112)</f>
        <v>0.32100000000000001</v>
      </c>
      <c r="E112" s="8">
        <f t="shared" ref="E112:E143" si="8">(0.4637*D112*D112)+(4.0255*D112)+(0.0594)</f>
        <v>1.3993656117</v>
      </c>
    </row>
    <row r="113" spans="1:5" x14ac:dyDescent="0.35">
      <c r="A113" s="10" t="s">
        <v>35</v>
      </c>
      <c r="B113" s="6">
        <v>0.50600000000000001</v>
      </c>
      <c r="C113" s="5">
        <v>7.5999999999999998E-2</v>
      </c>
      <c r="D113" s="1">
        <f t="shared" si="7"/>
        <v>0.43</v>
      </c>
      <c r="E113" s="8">
        <f t="shared" si="8"/>
        <v>1.87610313</v>
      </c>
    </row>
    <row r="114" spans="1:5" x14ac:dyDescent="0.35">
      <c r="A114" s="10" t="s">
        <v>36</v>
      </c>
      <c r="B114" s="6">
        <v>0.54400000000000004</v>
      </c>
      <c r="C114" s="5">
        <v>7.5999999999999998E-2</v>
      </c>
      <c r="D114" s="1">
        <f t="shared" si="7"/>
        <v>0.46800000000000003</v>
      </c>
      <c r="E114" s="8">
        <f t="shared" si="8"/>
        <v>2.0448954288000003</v>
      </c>
    </row>
    <row r="115" spans="1:5" x14ac:dyDescent="0.35">
      <c r="A115" s="10" t="s">
        <v>37</v>
      </c>
      <c r="B115" s="6">
        <v>1.131</v>
      </c>
      <c r="C115" s="5">
        <v>7.5999999999999998E-2</v>
      </c>
      <c r="D115" s="1">
        <f t="shared" si="7"/>
        <v>1.0549999999999999</v>
      </c>
      <c r="E115" s="8">
        <f t="shared" si="8"/>
        <v>4.8224121924999999</v>
      </c>
    </row>
    <row r="116" spans="1:5" x14ac:dyDescent="0.35">
      <c r="A116" s="10" t="s">
        <v>38</v>
      </c>
      <c r="B116" s="6">
        <v>0.59699999999999998</v>
      </c>
      <c r="C116" s="5">
        <v>7.5999999999999998E-2</v>
      </c>
      <c r="D116" s="1">
        <f t="shared" si="7"/>
        <v>0.52100000000000002</v>
      </c>
      <c r="E116" s="8">
        <f t="shared" si="8"/>
        <v>2.2825526916999999</v>
      </c>
    </row>
    <row r="117" spans="1:5" x14ac:dyDescent="0.35">
      <c r="A117" s="10" t="s">
        <v>39</v>
      </c>
      <c r="B117" s="6">
        <v>0.624</v>
      </c>
      <c r="C117" s="5">
        <v>7.5999999999999998E-2</v>
      </c>
      <c r="D117" s="1">
        <f t="shared" si="7"/>
        <v>0.54800000000000004</v>
      </c>
      <c r="E117" s="8">
        <f t="shared" si="8"/>
        <v>2.4046249648000004</v>
      </c>
    </row>
    <row r="118" spans="1:5" x14ac:dyDescent="0.35">
      <c r="A118" s="10" t="s">
        <v>40</v>
      </c>
      <c r="B118" s="6">
        <v>0.60399999999999998</v>
      </c>
      <c r="C118" s="5">
        <v>7.5999999999999998E-2</v>
      </c>
      <c r="D118" s="1">
        <f t="shared" si="7"/>
        <v>0.52800000000000002</v>
      </c>
      <c r="E118" s="8">
        <f t="shared" si="8"/>
        <v>2.3141361408000001</v>
      </c>
    </row>
    <row r="119" spans="1:5" x14ac:dyDescent="0.35">
      <c r="A119" s="10" t="s">
        <v>41</v>
      </c>
      <c r="B119" s="6">
        <v>0.46800000000000003</v>
      </c>
      <c r="C119" s="5">
        <v>7.5999999999999998E-2</v>
      </c>
      <c r="D119" s="1">
        <f t="shared" si="7"/>
        <v>0.39200000000000002</v>
      </c>
      <c r="E119" s="8">
        <f t="shared" si="8"/>
        <v>1.7086499968</v>
      </c>
    </row>
    <row r="120" spans="1:5" x14ac:dyDescent="0.35">
      <c r="A120" s="10" t="s">
        <v>42</v>
      </c>
      <c r="B120" s="6">
        <v>1.0429999999999999</v>
      </c>
      <c r="C120" s="5">
        <v>7.5999999999999998E-2</v>
      </c>
      <c r="D120" s="1">
        <f t="shared" si="7"/>
        <v>0.96699999999999997</v>
      </c>
      <c r="E120" s="8">
        <f t="shared" si="8"/>
        <v>4.3856592693000005</v>
      </c>
    </row>
    <row r="121" spans="1:5" x14ac:dyDescent="0.35">
      <c r="A121" s="10" t="s">
        <v>100</v>
      </c>
      <c r="B121" s="6">
        <v>0.308</v>
      </c>
      <c r="C121" s="5">
        <v>7.5999999999999998E-2</v>
      </c>
      <c r="D121" s="1">
        <f t="shared" si="7"/>
        <v>0.23199999999999998</v>
      </c>
      <c r="E121" s="8">
        <f t="shared" si="8"/>
        <v>1.0182741888</v>
      </c>
    </row>
    <row r="122" spans="1:5" x14ac:dyDescent="0.35">
      <c r="A122" s="10" t="s">
        <v>101</v>
      </c>
      <c r="B122" s="6">
        <v>0.20600000000000002</v>
      </c>
      <c r="C122" s="5">
        <v>7.5999999999999998E-2</v>
      </c>
      <c r="D122" s="1">
        <f t="shared" si="7"/>
        <v>0.13</v>
      </c>
      <c r="E122" s="8">
        <f t="shared" si="8"/>
        <v>0.59055152999999994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L120"/>
  <sheetViews>
    <sheetView workbookViewId="0">
      <selection activeCell="H117" sqref="H117"/>
    </sheetView>
  </sheetViews>
  <sheetFormatPr defaultRowHeight="14.5" x14ac:dyDescent="0.35"/>
  <cols>
    <col min="1" max="1" width="13.1796875" customWidth="1"/>
    <col min="2" max="2" width="12.36328125" customWidth="1"/>
    <col min="3" max="3" width="11.36328125" customWidth="1"/>
    <col min="4" max="4" width="13.453125" customWidth="1"/>
    <col min="5" max="5" width="12.54296875" customWidth="1"/>
  </cols>
  <sheetData>
    <row r="2" spans="1:12" x14ac:dyDescent="0.35">
      <c r="A2" s="3">
        <v>1.889</v>
      </c>
      <c r="B2" s="6">
        <v>0.73099999999999998</v>
      </c>
      <c r="C2" s="6">
        <v>0.92200000000000004</v>
      </c>
      <c r="D2" s="6">
        <v>0.69600000000000006</v>
      </c>
      <c r="E2" s="6">
        <v>0.77200000000000002</v>
      </c>
      <c r="F2" s="6">
        <v>0.86399999999999999</v>
      </c>
      <c r="G2" s="6">
        <v>0.66800000000000004</v>
      </c>
      <c r="H2" s="6">
        <v>0.84</v>
      </c>
      <c r="I2" s="6">
        <v>0.68300000000000005</v>
      </c>
      <c r="J2" s="6">
        <v>0.57500000000000007</v>
      </c>
      <c r="K2" s="6">
        <v>0.878</v>
      </c>
      <c r="L2" s="6">
        <v>0.92900000000000005</v>
      </c>
    </row>
    <row r="3" spans="1:12" x14ac:dyDescent="0.35">
      <c r="A3" s="3">
        <v>1.278</v>
      </c>
      <c r="B3" s="6">
        <v>0.75800000000000001</v>
      </c>
      <c r="C3" s="6">
        <v>0.69500000000000006</v>
      </c>
      <c r="D3" s="6">
        <v>0.749</v>
      </c>
      <c r="E3" s="6">
        <v>0.63700000000000001</v>
      </c>
      <c r="F3" s="6">
        <v>0.98499999999999999</v>
      </c>
      <c r="G3" s="6">
        <v>0.73699999999999999</v>
      </c>
      <c r="H3" s="6">
        <v>0.86199999999999999</v>
      </c>
      <c r="I3" s="6">
        <v>0.91200000000000003</v>
      </c>
      <c r="J3" s="6">
        <v>0.59699999999999998</v>
      </c>
      <c r="K3" s="6">
        <v>0.66</v>
      </c>
      <c r="L3" s="6">
        <v>0.81</v>
      </c>
    </row>
    <row r="4" spans="1:12" x14ac:dyDescent="0.35">
      <c r="A4" s="3">
        <v>0.71799999999999997</v>
      </c>
      <c r="B4" s="6">
        <v>0.68800000000000006</v>
      </c>
      <c r="C4" s="6">
        <v>0.82300000000000006</v>
      </c>
      <c r="D4" s="6">
        <v>0.99099999999999999</v>
      </c>
      <c r="E4" s="6">
        <v>0.69400000000000006</v>
      </c>
      <c r="F4" s="6">
        <v>1.448</v>
      </c>
      <c r="G4" s="6">
        <v>0.79100000000000004</v>
      </c>
      <c r="H4" s="6">
        <v>0.71699999999999997</v>
      </c>
      <c r="I4" s="6">
        <v>0.66100000000000003</v>
      </c>
      <c r="J4" s="6">
        <v>0.61699999999999999</v>
      </c>
      <c r="K4" s="6">
        <v>0.71099999999999997</v>
      </c>
      <c r="L4" s="6">
        <v>0.996</v>
      </c>
    </row>
    <row r="5" spans="1:12" x14ac:dyDescent="0.35">
      <c r="A5" s="3">
        <v>0.43</v>
      </c>
      <c r="B5" s="6">
        <v>0.63300000000000001</v>
      </c>
      <c r="C5" s="6">
        <v>0.82600000000000007</v>
      </c>
      <c r="D5" s="6">
        <v>0.627</v>
      </c>
      <c r="E5" s="6">
        <v>0.79500000000000004</v>
      </c>
      <c r="F5" s="6">
        <v>0.92100000000000004</v>
      </c>
      <c r="G5" s="6">
        <v>0.56800000000000006</v>
      </c>
      <c r="H5" s="6">
        <v>0.88600000000000001</v>
      </c>
      <c r="I5" s="6">
        <v>0.69600000000000006</v>
      </c>
      <c r="J5" s="6">
        <v>0.70200000000000007</v>
      </c>
      <c r="K5" s="6">
        <v>0.79600000000000004</v>
      </c>
      <c r="L5" s="6">
        <v>0.73699999999999999</v>
      </c>
    </row>
    <row r="6" spans="1:12" x14ac:dyDescent="0.35">
      <c r="A6" s="3">
        <v>0.222</v>
      </c>
      <c r="B6" s="6">
        <v>0.60599999999999998</v>
      </c>
      <c r="C6" s="6">
        <v>0.81700000000000006</v>
      </c>
      <c r="D6" s="6">
        <v>0.55400000000000005</v>
      </c>
      <c r="E6" s="6">
        <v>0.92100000000000004</v>
      </c>
      <c r="F6" s="6">
        <v>0.77400000000000002</v>
      </c>
      <c r="G6" s="6">
        <v>0.68300000000000005</v>
      </c>
      <c r="H6" s="6">
        <v>0.70699999999999996</v>
      </c>
      <c r="I6" s="6">
        <v>0.57600000000000007</v>
      </c>
      <c r="J6" s="6">
        <v>0.59799999999999998</v>
      </c>
      <c r="K6" s="6">
        <v>0.72099999999999997</v>
      </c>
      <c r="L6" s="6">
        <v>0.55600000000000005</v>
      </c>
    </row>
    <row r="7" spans="1:12" x14ac:dyDescent="0.35">
      <c r="A7" s="5">
        <v>6.5000000000000002E-2</v>
      </c>
      <c r="B7" s="6">
        <v>0.72299999999999998</v>
      </c>
      <c r="C7" s="6">
        <v>0.88200000000000001</v>
      </c>
      <c r="D7" s="6">
        <v>0.67600000000000005</v>
      </c>
      <c r="E7" s="6">
        <v>0.68800000000000006</v>
      </c>
      <c r="F7" s="6">
        <v>0.71899999999999997</v>
      </c>
      <c r="G7" s="6">
        <v>0.69300000000000006</v>
      </c>
      <c r="H7" s="6">
        <v>0.874</v>
      </c>
      <c r="I7" s="6">
        <v>0.66100000000000003</v>
      </c>
      <c r="J7" s="6">
        <v>0.88</v>
      </c>
      <c r="K7" s="6">
        <v>0.82800000000000007</v>
      </c>
      <c r="L7" s="6">
        <v>0.98199999999999998</v>
      </c>
    </row>
    <row r="8" spans="1:12" x14ac:dyDescent="0.35">
      <c r="A8" s="6">
        <v>0.56400000000000006</v>
      </c>
      <c r="B8" s="6">
        <v>0.58799999999999997</v>
      </c>
      <c r="C8" s="6">
        <v>0.64700000000000002</v>
      </c>
      <c r="D8" s="6">
        <v>0.68700000000000006</v>
      </c>
      <c r="E8" s="6">
        <v>0.79</v>
      </c>
      <c r="F8" s="6">
        <v>0.82900000000000007</v>
      </c>
      <c r="G8" s="6">
        <v>0.67600000000000005</v>
      </c>
      <c r="H8" s="6">
        <v>0.88700000000000001</v>
      </c>
      <c r="I8" s="6">
        <v>0.66300000000000003</v>
      </c>
      <c r="J8" s="6">
        <v>0.80400000000000005</v>
      </c>
      <c r="K8" s="6">
        <v>0.84699999999999998</v>
      </c>
      <c r="L8" s="6">
        <v>0.65400000000000003</v>
      </c>
    </row>
    <row r="9" spans="1:12" x14ac:dyDescent="0.35">
      <c r="A9" s="6">
        <v>0.504</v>
      </c>
      <c r="B9" s="6">
        <v>0.48199999999999998</v>
      </c>
      <c r="C9" s="6">
        <v>0.56300000000000006</v>
      </c>
      <c r="D9" s="6">
        <v>0.54900000000000004</v>
      </c>
      <c r="E9" s="6">
        <v>0.79500000000000004</v>
      </c>
      <c r="F9" s="6">
        <v>0.64300000000000002</v>
      </c>
      <c r="G9" s="6">
        <v>0.73799999999999999</v>
      </c>
      <c r="H9" s="6">
        <v>0.748</v>
      </c>
      <c r="I9" s="6">
        <v>0.52300000000000002</v>
      </c>
      <c r="J9" s="6">
        <v>0.6</v>
      </c>
      <c r="K9" s="6">
        <v>0.82200000000000006</v>
      </c>
      <c r="L9" s="6">
        <v>0.55800000000000005</v>
      </c>
    </row>
    <row r="13" spans="1:12" x14ac:dyDescent="0.35">
      <c r="A13" s="20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20" t="s">
        <v>5</v>
      </c>
      <c r="B14" s="3">
        <v>1.889</v>
      </c>
      <c r="C14" s="1">
        <f>B14-B19</f>
        <v>1.8240000000000001</v>
      </c>
      <c r="D14" s="1">
        <v>16</v>
      </c>
      <c r="E14" s="8">
        <f>(2.8663*C14*C14)+(3.2968*C14)+(0.2809)</f>
        <v>15.830374508800002</v>
      </c>
    </row>
    <row r="15" spans="1:12" x14ac:dyDescent="0.35">
      <c r="A15" s="20" t="s">
        <v>6</v>
      </c>
      <c r="B15" s="3">
        <v>1.278</v>
      </c>
      <c r="C15" s="1">
        <f>B15-B19</f>
        <v>1.2130000000000001</v>
      </c>
      <c r="D15" s="1">
        <v>8</v>
      </c>
      <c r="E15" s="8">
        <f t="shared" ref="E15:E19" si="0">(2.8663*C15*C15)+(3.2968*C15)+(0.2809)</f>
        <v>8.4973033647000005</v>
      </c>
    </row>
    <row r="16" spans="1:12" x14ac:dyDescent="0.35">
      <c r="A16" s="20" t="s">
        <v>7</v>
      </c>
      <c r="B16" s="3">
        <v>0.71799999999999997</v>
      </c>
      <c r="C16" s="1">
        <f>B16-B19</f>
        <v>0.65300000000000002</v>
      </c>
      <c r="D16" s="1">
        <v>4</v>
      </c>
      <c r="E16" s="8">
        <f t="shared" si="0"/>
        <v>3.6559265167000001</v>
      </c>
    </row>
    <row r="17" spans="1:12" x14ac:dyDescent="0.35">
      <c r="A17" s="20" t="s">
        <v>8</v>
      </c>
      <c r="B17" s="3">
        <v>0.43</v>
      </c>
      <c r="C17" s="1">
        <f>B17-B19</f>
        <v>0.36499999999999999</v>
      </c>
      <c r="D17" s="1">
        <v>2</v>
      </c>
      <c r="E17" s="8">
        <f t="shared" si="0"/>
        <v>1.8660948175000001</v>
      </c>
    </row>
    <row r="18" spans="1:12" x14ac:dyDescent="0.35">
      <c r="A18" s="20" t="s">
        <v>9</v>
      </c>
      <c r="B18" s="3">
        <v>0.222</v>
      </c>
      <c r="C18" s="1">
        <f>B18-B19</f>
        <v>0.157</v>
      </c>
      <c r="D18" s="1">
        <v>1</v>
      </c>
      <c r="E18" s="8">
        <f t="shared" si="0"/>
        <v>0.86914902869999988</v>
      </c>
    </row>
    <row r="19" spans="1:12" x14ac:dyDescent="0.35">
      <c r="A19" s="20" t="s">
        <v>10</v>
      </c>
      <c r="B19" s="5">
        <v>6.5000000000000002E-2</v>
      </c>
      <c r="C19" s="1">
        <f>B19-B19</f>
        <v>0</v>
      </c>
      <c r="D19" s="1">
        <v>0</v>
      </c>
      <c r="E19" s="8">
        <f t="shared" si="0"/>
        <v>0.28089999999999998</v>
      </c>
    </row>
    <row r="27" spans="1:12" x14ac:dyDescent="0.35">
      <c r="J27" s="9" t="s">
        <v>105</v>
      </c>
      <c r="K27" s="9"/>
      <c r="L27" s="9"/>
    </row>
    <row r="29" spans="1:12" x14ac:dyDescent="0.35">
      <c r="A29" s="10" t="s">
        <v>12</v>
      </c>
      <c r="B29" s="6" t="s">
        <v>13</v>
      </c>
      <c r="C29" s="4" t="s">
        <v>10</v>
      </c>
      <c r="D29" s="1" t="s">
        <v>2</v>
      </c>
      <c r="E29" s="11" t="s">
        <v>4</v>
      </c>
    </row>
    <row r="30" spans="1:12" x14ac:dyDescent="0.35">
      <c r="A30" s="3" t="s">
        <v>103</v>
      </c>
      <c r="B30" s="3"/>
      <c r="C30" s="3"/>
      <c r="D30" s="3"/>
      <c r="E30" s="3"/>
    </row>
    <row r="31" spans="1:12" x14ac:dyDescent="0.35">
      <c r="A31" s="10" t="s">
        <v>14</v>
      </c>
      <c r="B31" s="6">
        <v>0.56400000000000006</v>
      </c>
      <c r="C31" s="5">
        <v>6.5000000000000002E-2</v>
      </c>
      <c r="D31" s="1">
        <f t="shared" ref="D31:D62" si="1">(B31-C31)</f>
        <v>0.49900000000000005</v>
      </c>
      <c r="E31" s="8">
        <f t="shared" ref="E31:E62" si="2">(2.8663*D31*D31)+(3.2968*D31)+(0.2809)</f>
        <v>2.6397147663000005</v>
      </c>
    </row>
    <row r="32" spans="1:12" x14ac:dyDescent="0.35">
      <c r="A32" s="10" t="s">
        <v>14</v>
      </c>
      <c r="B32" s="6">
        <v>0.504</v>
      </c>
      <c r="C32" s="5">
        <v>6.5000000000000002E-2</v>
      </c>
      <c r="D32" s="1">
        <f t="shared" si="1"/>
        <v>0.439</v>
      </c>
      <c r="E32" s="8">
        <f t="shared" si="2"/>
        <v>2.2805914023000002</v>
      </c>
    </row>
    <row r="33" spans="1:5" x14ac:dyDescent="0.35">
      <c r="A33" s="10" t="s">
        <v>14</v>
      </c>
      <c r="B33" s="6">
        <v>0.73099999999999998</v>
      </c>
      <c r="C33" s="5">
        <v>6.5000000000000002E-2</v>
      </c>
      <c r="D33" s="1">
        <f t="shared" si="1"/>
        <v>0.66599999999999993</v>
      </c>
      <c r="E33" s="8">
        <f t="shared" si="2"/>
        <v>3.7479333627999996</v>
      </c>
    </row>
    <row r="34" spans="1:5" x14ac:dyDescent="0.35">
      <c r="A34" s="10" t="s">
        <v>14</v>
      </c>
      <c r="B34" s="6">
        <v>0.75800000000000001</v>
      </c>
      <c r="C34" s="5">
        <v>6.5000000000000002E-2</v>
      </c>
      <c r="D34" s="1">
        <f t="shared" si="1"/>
        <v>0.69300000000000006</v>
      </c>
      <c r="E34" s="8">
        <f t="shared" si="2"/>
        <v>3.9421201087000002</v>
      </c>
    </row>
    <row r="35" spans="1:5" x14ac:dyDescent="0.35">
      <c r="A35" s="10" t="s">
        <v>14</v>
      </c>
      <c r="B35" s="6">
        <v>0.68800000000000006</v>
      </c>
      <c r="C35" s="5">
        <v>6.5000000000000002E-2</v>
      </c>
      <c r="D35" s="1">
        <f t="shared" si="1"/>
        <v>0.623</v>
      </c>
      <c r="E35" s="8">
        <f t="shared" si="2"/>
        <v>3.4473005526999998</v>
      </c>
    </row>
    <row r="36" spans="1:5" x14ac:dyDescent="0.35">
      <c r="A36" s="10" t="s">
        <v>14</v>
      </c>
      <c r="B36" s="6">
        <v>0.63300000000000001</v>
      </c>
      <c r="C36" s="5">
        <v>6.5000000000000002E-2</v>
      </c>
      <c r="D36" s="1">
        <f t="shared" si="1"/>
        <v>0.56800000000000006</v>
      </c>
      <c r="E36" s="8">
        <f t="shared" si="2"/>
        <v>3.0782195712</v>
      </c>
    </row>
    <row r="37" spans="1:5" x14ac:dyDescent="0.35">
      <c r="A37" s="10" t="s">
        <v>14</v>
      </c>
      <c r="B37" s="6">
        <v>0.60599999999999998</v>
      </c>
      <c r="C37" s="5">
        <v>6.5000000000000002E-2</v>
      </c>
      <c r="D37" s="1">
        <f t="shared" si="1"/>
        <v>0.54099999999999993</v>
      </c>
      <c r="E37" s="8">
        <f t="shared" si="2"/>
        <v>2.9033803502999995</v>
      </c>
    </row>
    <row r="38" spans="1:5" x14ac:dyDescent="0.35">
      <c r="A38" s="10" t="s">
        <v>14</v>
      </c>
      <c r="B38" s="6">
        <v>0.72299999999999998</v>
      </c>
      <c r="C38" s="5">
        <v>6.5000000000000002E-2</v>
      </c>
      <c r="D38" s="1">
        <f t="shared" si="1"/>
        <v>0.65799999999999992</v>
      </c>
      <c r="E38" s="8">
        <f t="shared" si="2"/>
        <v>3.6911991131999997</v>
      </c>
    </row>
    <row r="39" spans="1:5" x14ac:dyDescent="0.35">
      <c r="A39" s="10" t="s">
        <v>14</v>
      </c>
      <c r="B39" s="6">
        <v>0.58799999999999997</v>
      </c>
      <c r="C39" s="5">
        <v>6.5000000000000002E-2</v>
      </c>
      <c r="D39" s="1">
        <f t="shared" si="1"/>
        <v>0.52299999999999991</v>
      </c>
      <c r="E39" s="8">
        <f t="shared" si="2"/>
        <v>2.7891425726999994</v>
      </c>
    </row>
    <row r="40" spans="1:5" x14ac:dyDescent="0.35">
      <c r="A40" s="10" t="s">
        <v>14</v>
      </c>
      <c r="B40" s="6">
        <v>0.48199999999999998</v>
      </c>
      <c r="C40" s="5">
        <v>6.5000000000000002E-2</v>
      </c>
      <c r="D40" s="1">
        <f t="shared" si="1"/>
        <v>0.41699999999999998</v>
      </c>
      <c r="E40" s="8">
        <f t="shared" si="2"/>
        <v>2.1540836406999997</v>
      </c>
    </row>
    <row r="41" spans="1:5" x14ac:dyDescent="0.35">
      <c r="A41" s="10" t="s">
        <v>15</v>
      </c>
      <c r="B41" s="6">
        <v>0.92200000000000004</v>
      </c>
      <c r="C41" s="5">
        <v>6.5000000000000002E-2</v>
      </c>
      <c r="D41" s="1">
        <f t="shared" si="1"/>
        <v>0.85699999999999998</v>
      </c>
      <c r="E41" s="8">
        <f t="shared" si="2"/>
        <v>5.2114087686999992</v>
      </c>
    </row>
    <row r="42" spans="1:5" x14ac:dyDescent="0.35">
      <c r="A42" s="10" t="s">
        <v>16</v>
      </c>
      <c r="B42" s="6">
        <v>0.69500000000000006</v>
      </c>
      <c r="C42" s="5">
        <v>6.5000000000000002E-2</v>
      </c>
      <c r="D42" s="1">
        <f t="shared" si="1"/>
        <v>0.63000000000000012</v>
      </c>
      <c r="E42" s="8">
        <f t="shared" si="2"/>
        <v>3.4955184700000004</v>
      </c>
    </row>
    <row r="43" spans="1:5" x14ac:dyDescent="0.35">
      <c r="A43" s="10" t="s">
        <v>17</v>
      </c>
      <c r="B43" s="6">
        <v>0.82300000000000006</v>
      </c>
      <c r="C43" s="5">
        <v>6.5000000000000002E-2</v>
      </c>
      <c r="D43" s="1">
        <f t="shared" si="1"/>
        <v>0.75800000000000001</v>
      </c>
      <c r="E43" s="8">
        <f t="shared" si="2"/>
        <v>4.4267471931999998</v>
      </c>
    </row>
    <row r="44" spans="1:5" x14ac:dyDescent="0.35">
      <c r="A44" s="10" t="s">
        <v>18</v>
      </c>
      <c r="B44" s="6">
        <v>0.82600000000000007</v>
      </c>
      <c r="C44" s="5">
        <v>6.5000000000000002E-2</v>
      </c>
      <c r="D44" s="1">
        <f t="shared" si="1"/>
        <v>0.76100000000000012</v>
      </c>
      <c r="E44" s="8">
        <f t="shared" si="2"/>
        <v>4.4496993223000008</v>
      </c>
    </row>
    <row r="45" spans="1:5" x14ac:dyDescent="0.35">
      <c r="A45" s="10" t="s">
        <v>19</v>
      </c>
      <c r="B45" s="6">
        <v>0.81700000000000006</v>
      </c>
      <c r="C45" s="5">
        <v>6.5000000000000002E-2</v>
      </c>
      <c r="D45" s="1">
        <f t="shared" si="1"/>
        <v>0.752</v>
      </c>
      <c r="E45" s="8">
        <f t="shared" si="2"/>
        <v>4.3809977152000004</v>
      </c>
    </row>
    <row r="46" spans="1:5" x14ac:dyDescent="0.35">
      <c r="A46" s="10" t="s">
        <v>20</v>
      </c>
      <c r="B46" s="6">
        <v>0.88200000000000001</v>
      </c>
      <c r="C46" s="5">
        <v>6.5000000000000002E-2</v>
      </c>
      <c r="D46" s="1">
        <f t="shared" si="1"/>
        <v>0.81699999999999995</v>
      </c>
      <c r="E46" s="8">
        <f t="shared" si="2"/>
        <v>4.8876093206999993</v>
      </c>
    </row>
    <row r="47" spans="1:5" x14ac:dyDescent="0.35">
      <c r="A47" s="10" t="s">
        <v>21</v>
      </c>
      <c r="B47" s="6">
        <v>0.64700000000000002</v>
      </c>
      <c r="C47" s="5">
        <v>6.5000000000000002E-2</v>
      </c>
      <c r="D47" s="1">
        <f t="shared" si="1"/>
        <v>0.58200000000000007</v>
      </c>
      <c r="E47" s="8">
        <f t="shared" si="2"/>
        <v>3.1705222012000003</v>
      </c>
    </row>
    <row r="48" spans="1:5" x14ac:dyDescent="0.35">
      <c r="A48" s="10" t="s">
        <v>22</v>
      </c>
      <c r="B48" s="6">
        <v>0.56300000000000006</v>
      </c>
      <c r="C48" s="5">
        <v>6.5000000000000002E-2</v>
      </c>
      <c r="D48" s="1">
        <f t="shared" si="1"/>
        <v>0.49800000000000005</v>
      </c>
      <c r="E48" s="8">
        <f t="shared" si="2"/>
        <v>2.6335602652000003</v>
      </c>
    </row>
    <row r="49" spans="1:5" x14ac:dyDescent="0.35">
      <c r="A49" s="10" t="s">
        <v>23</v>
      </c>
      <c r="B49" s="6">
        <v>0.69600000000000006</v>
      </c>
      <c r="C49" s="5">
        <v>6.5000000000000002E-2</v>
      </c>
      <c r="D49" s="1">
        <f t="shared" si="1"/>
        <v>0.63100000000000001</v>
      </c>
      <c r="E49" s="8">
        <f t="shared" si="2"/>
        <v>3.5024296743000001</v>
      </c>
    </row>
    <row r="50" spans="1:5" x14ac:dyDescent="0.35">
      <c r="A50" s="10" t="s">
        <v>24</v>
      </c>
      <c r="B50" s="6">
        <v>0.749</v>
      </c>
      <c r="C50" s="5">
        <v>6.5000000000000002E-2</v>
      </c>
      <c r="D50" s="1">
        <f t="shared" si="1"/>
        <v>0.68399999999999994</v>
      </c>
      <c r="E50" s="8">
        <f t="shared" si="2"/>
        <v>3.8769268527999996</v>
      </c>
    </row>
    <row r="51" spans="1:5" x14ac:dyDescent="0.35">
      <c r="A51" s="10" t="s">
        <v>60</v>
      </c>
      <c r="B51" s="6">
        <v>0.99099999999999999</v>
      </c>
      <c r="C51" s="5">
        <v>6.5000000000000002E-2</v>
      </c>
      <c r="D51" s="1">
        <f t="shared" si="1"/>
        <v>0.92599999999999993</v>
      </c>
      <c r="E51" s="8">
        <f t="shared" si="2"/>
        <v>5.7915202587999994</v>
      </c>
    </row>
    <row r="52" spans="1:5" x14ac:dyDescent="0.35">
      <c r="A52" s="10" t="s">
        <v>25</v>
      </c>
      <c r="B52" s="6">
        <v>0.627</v>
      </c>
      <c r="C52" s="5">
        <v>6.5000000000000002E-2</v>
      </c>
      <c r="D52" s="1">
        <f t="shared" si="1"/>
        <v>0.56200000000000006</v>
      </c>
      <c r="E52" s="8">
        <f t="shared" si="2"/>
        <v>3.0390052572000004</v>
      </c>
    </row>
    <row r="53" spans="1:5" x14ac:dyDescent="0.35">
      <c r="A53" s="10" t="s">
        <v>26</v>
      </c>
      <c r="B53" s="6">
        <v>0.55400000000000005</v>
      </c>
      <c r="C53" s="5">
        <v>6.5000000000000002E-2</v>
      </c>
      <c r="D53" s="1">
        <f t="shared" si="1"/>
        <v>0.48900000000000005</v>
      </c>
      <c r="E53" s="8">
        <f t="shared" si="2"/>
        <v>2.5784277223000003</v>
      </c>
    </row>
    <row r="54" spans="1:5" x14ac:dyDescent="0.35">
      <c r="A54" s="10" t="s">
        <v>27</v>
      </c>
      <c r="B54" s="6">
        <v>0.67600000000000005</v>
      </c>
      <c r="C54" s="5">
        <v>6.5000000000000002E-2</v>
      </c>
      <c r="D54" s="1">
        <f t="shared" si="1"/>
        <v>0.61099999999999999</v>
      </c>
      <c r="E54" s="8">
        <f t="shared" si="2"/>
        <v>3.3652947822999999</v>
      </c>
    </row>
    <row r="55" spans="1:5" x14ac:dyDescent="0.35">
      <c r="A55" s="10" t="s">
        <v>28</v>
      </c>
      <c r="B55" s="6">
        <v>0.68700000000000006</v>
      </c>
      <c r="C55" s="5">
        <v>6.5000000000000002E-2</v>
      </c>
      <c r="D55" s="1">
        <f t="shared" si="1"/>
        <v>0.62200000000000011</v>
      </c>
      <c r="E55" s="8">
        <f t="shared" si="2"/>
        <v>3.4404352092000008</v>
      </c>
    </row>
    <row r="56" spans="1:5" x14ac:dyDescent="0.35">
      <c r="A56" s="10" t="s">
        <v>29</v>
      </c>
      <c r="B56" s="6">
        <v>0.54900000000000004</v>
      </c>
      <c r="C56" s="5">
        <v>6.5000000000000002E-2</v>
      </c>
      <c r="D56" s="1">
        <f t="shared" si="1"/>
        <v>0.48400000000000004</v>
      </c>
      <c r="E56" s="8">
        <f t="shared" si="2"/>
        <v>2.5479991728000004</v>
      </c>
    </row>
    <row r="57" spans="1:5" x14ac:dyDescent="0.35">
      <c r="A57" s="10" t="s">
        <v>30</v>
      </c>
      <c r="B57" s="6">
        <v>0.77200000000000002</v>
      </c>
      <c r="C57" s="5">
        <v>6.5000000000000002E-2</v>
      </c>
      <c r="D57" s="1">
        <f t="shared" si="1"/>
        <v>0.70700000000000007</v>
      </c>
      <c r="E57" s="8">
        <f t="shared" si="2"/>
        <v>4.0444547887000004</v>
      </c>
    </row>
    <row r="58" spans="1:5" x14ac:dyDescent="0.35">
      <c r="A58" s="10" t="s">
        <v>31</v>
      </c>
      <c r="B58" s="6">
        <v>0.63700000000000001</v>
      </c>
      <c r="C58" s="5">
        <v>6.5000000000000002E-2</v>
      </c>
      <c r="D58" s="1">
        <f t="shared" si="1"/>
        <v>0.57200000000000006</v>
      </c>
      <c r="E58" s="8">
        <f t="shared" si="2"/>
        <v>3.1044770992000004</v>
      </c>
    </row>
    <row r="59" spans="1:5" x14ac:dyDescent="0.35">
      <c r="A59" s="10" t="s">
        <v>32</v>
      </c>
      <c r="B59" s="6">
        <v>0.69400000000000006</v>
      </c>
      <c r="C59" s="5">
        <v>6.5000000000000002E-2</v>
      </c>
      <c r="D59" s="1">
        <f t="shared" si="1"/>
        <v>0.629</v>
      </c>
      <c r="E59" s="8">
        <f t="shared" si="2"/>
        <v>3.4886129982999998</v>
      </c>
    </row>
    <row r="60" spans="1:5" x14ac:dyDescent="0.35">
      <c r="A60" s="10" t="s">
        <v>33</v>
      </c>
      <c r="B60" s="6">
        <v>0.79500000000000004</v>
      </c>
      <c r="C60" s="5">
        <v>6.5000000000000002E-2</v>
      </c>
      <c r="D60" s="1">
        <f t="shared" si="1"/>
        <v>0.73</v>
      </c>
      <c r="E60" s="8">
        <f t="shared" si="2"/>
        <v>4.2150152700000003</v>
      </c>
    </row>
    <row r="61" spans="1:5" x14ac:dyDescent="0.35">
      <c r="A61" s="10" t="s">
        <v>34</v>
      </c>
      <c r="B61" s="6">
        <v>0.92100000000000004</v>
      </c>
      <c r="C61" s="5">
        <v>6.5000000000000002E-2</v>
      </c>
      <c r="D61" s="1">
        <f t="shared" si="1"/>
        <v>0.85600000000000009</v>
      </c>
      <c r="E61" s="8">
        <f t="shared" si="2"/>
        <v>5.2032019968000007</v>
      </c>
    </row>
    <row r="62" spans="1:5" x14ac:dyDescent="0.35">
      <c r="A62" s="10" t="s">
        <v>35</v>
      </c>
      <c r="B62" s="6">
        <v>0.68800000000000006</v>
      </c>
      <c r="C62" s="5">
        <v>6.5000000000000002E-2</v>
      </c>
      <c r="D62" s="1">
        <f t="shared" si="1"/>
        <v>0.623</v>
      </c>
      <c r="E62" s="8">
        <f t="shared" si="2"/>
        <v>3.4473005526999998</v>
      </c>
    </row>
    <row r="63" spans="1:5" x14ac:dyDescent="0.35">
      <c r="A63" s="10" t="s">
        <v>36</v>
      </c>
      <c r="B63" s="6">
        <v>0.79</v>
      </c>
      <c r="C63" s="5">
        <v>6.5000000000000002E-2</v>
      </c>
      <c r="D63" s="1">
        <f t="shared" ref="D63:D94" si="3">(B63-C63)</f>
        <v>0.72500000000000009</v>
      </c>
      <c r="E63" s="8">
        <f t="shared" ref="E63:E94" si="4">(2.8663*D63*D63)+(3.2968*D63)+(0.2809)</f>
        <v>4.1776789375000005</v>
      </c>
    </row>
    <row r="64" spans="1:5" x14ac:dyDescent="0.35">
      <c r="A64" s="10" t="s">
        <v>37</v>
      </c>
      <c r="B64" s="6">
        <v>0.79500000000000004</v>
      </c>
      <c r="C64" s="5">
        <v>6.5000000000000002E-2</v>
      </c>
      <c r="D64" s="1">
        <f t="shared" si="3"/>
        <v>0.73</v>
      </c>
      <c r="E64" s="8">
        <f t="shared" si="4"/>
        <v>4.2150152700000003</v>
      </c>
    </row>
    <row r="65" spans="1:5" x14ac:dyDescent="0.35">
      <c r="A65" s="10" t="s">
        <v>38</v>
      </c>
      <c r="B65" s="6">
        <v>0.86399999999999999</v>
      </c>
      <c r="C65" s="5">
        <v>6.5000000000000002E-2</v>
      </c>
      <c r="D65" s="1">
        <f t="shared" si="3"/>
        <v>0.79899999999999993</v>
      </c>
      <c r="E65" s="8">
        <f t="shared" si="4"/>
        <v>4.7448919862999999</v>
      </c>
    </row>
    <row r="66" spans="1:5" x14ac:dyDescent="0.35">
      <c r="A66" s="10" t="s">
        <v>39</v>
      </c>
      <c r="B66" s="6">
        <v>0.98499999999999999</v>
      </c>
      <c r="C66" s="5">
        <v>6.5000000000000002E-2</v>
      </c>
      <c r="D66" s="1">
        <f t="shared" si="3"/>
        <v>0.91999999999999993</v>
      </c>
      <c r="E66" s="8">
        <f t="shared" si="4"/>
        <v>5.7399923199999989</v>
      </c>
    </row>
    <row r="67" spans="1:5" x14ac:dyDescent="0.35">
      <c r="A67" s="10" t="s">
        <v>40</v>
      </c>
      <c r="B67" s="6">
        <v>1.448</v>
      </c>
      <c r="C67" s="5">
        <v>6.5000000000000002E-2</v>
      </c>
      <c r="D67" s="1">
        <f t="shared" si="3"/>
        <v>1.383</v>
      </c>
      <c r="E67" s="8">
        <f t="shared" si="4"/>
        <v>10.3227148807</v>
      </c>
    </row>
    <row r="68" spans="1:5" x14ac:dyDescent="0.35">
      <c r="A68" s="10" t="s">
        <v>41</v>
      </c>
      <c r="B68" s="6">
        <v>0.92100000000000004</v>
      </c>
      <c r="C68" s="5">
        <v>6.5000000000000002E-2</v>
      </c>
      <c r="D68" s="1">
        <f t="shared" si="3"/>
        <v>0.85600000000000009</v>
      </c>
      <c r="E68" s="8">
        <f t="shared" si="4"/>
        <v>5.2032019968000007</v>
      </c>
    </row>
    <row r="69" spans="1:5" x14ac:dyDescent="0.35">
      <c r="A69" s="10" t="s">
        <v>42</v>
      </c>
      <c r="B69" s="6">
        <v>0.77400000000000002</v>
      </c>
      <c r="C69" s="5">
        <v>6.5000000000000002E-2</v>
      </c>
      <c r="D69" s="1">
        <f t="shared" si="3"/>
        <v>0.70900000000000007</v>
      </c>
      <c r="E69" s="8">
        <f t="shared" si="4"/>
        <v>4.0591657503</v>
      </c>
    </row>
    <row r="70" spans="1:5" x14ac:dyDescent="0.35">
      <c r="A70" s="10" t="s">
        <v>43</v>
      </c>
      <c r="B70" s="6">
        <v>0.71899999999999997</v>
      </c>
      <c r="C70" s="5">
        <v>6.5000000000000002E-2</v>
      </c>
      <c r="D70" s="1">
        <f t="shared" si="3"/>
        <v>0.65399999999999991</v>
      </c>
      <c r="E70" s="8">
        <f t="shared" si="4"/>
        <v>3.6629695707999992</v>
      </c>
    </row>
    <row r="71" spans="1:5" x14ac:dyDescent="0.35">
      <c r="A71" s="10" t="s">
        <v>43</v>
      </c>
      <c r="B71" s="6">
        <v>0.82900000000000007</v>
      </c>
      <c r="C71" s="5">
        <v>6.5000000000000002E-2</v>
      </c>
      <c r="D71" s="1">
        <f t="shared" si="3"/>
        <v>0.76400000000000001</v>
      </c>
      <c r="E71" s="8">
        <f t="shared" si="4"/>
        <v>4.4727030448000002</v>
      </c>
    </row>
    <row r="72" spans="1:5" x14ac:dyDescent="0.35">
      <c r="A72" s="10" t="s">
        <v>43</v>
      </c>
      <c r="B72" s="6">
        <v>0.64300000000000002</v>
      </c>
      <c r="C72" s="5">
        <v>6.5000000000000002E-2</v>
      </c>
      <c r="D72" s="1">
        <f t="shared" si="3"/>
        <v>0.57800000000000007</v>
      </c>
      <c r="E72" s="8">
        <f t="shared" si="4"/>
        <v>3.1440353692000005</v>
      </c>
    </row>
    <row r="73" spans="1:5" x14ac:dyDescent="0.35">
      <c r="A73" s="10" t="s">
        <v>43</v>
      </c>
      <c r="B73" s="6">
        <v>0.66800000000000004</v>
      </c>
      <c r="C73" s="5">
        <v>6.5000000000000002E-2</v>
      </c>
      <c r="D73" s="1">
        <f t="shared" si="3"/>
        <v>0.60299999999999998</v>
      </c>
      <c r="E73" s="8">
        <f t="shared" si="4"/>
        <v>3.3110828766999996</v>
      </c>
    </row>
    <row r="74" spans="1:5" x14ac:dyDescent="0.35">
      <c r="A74" s="10" t="s">
        <v>43</v>
      </c>
      <c r="B74" s="6">
        <v>0.73699999999999999</v>
      </c>
      <c r="C74" s="5">
        <v>6.5000000000000002E-2</v>
      </c>
      <c r="D74" s="1">
        <f t="shared" si="3"/>
        <v>0.67199999999999993</v>
      </c>
      <c r="E74" s="8">
        <f t="shared" si="4"/>
        <v>3.7907248191999994</v>
      </c>
    </row>
    <row r="75" spans="1:5" x14ac:dyDescent="0.35">
      <c r="A75" s="10" t="s">
        <v>43</v>
      </c>
      <c r="B75" s="6">
        <v>0.79100000000000004</v>
      </c>
      <c r="C75" s="5">
        <v>6.5000000000000002E-2</v>
      </c>
      <c r="D75" s="1">
        <f t="shared" si="3"/>
        <v>0.72599999999999998</v>
      </c>
      <c r="E75" s="8">
        <f t="shared" si="4"/>
        <v>4.1851347388000004</v>
      </c>
    </row>
    <row r="76" spans="1:5" x14ac:dyDescent="0.35">
      <c r="A76" s="10" t="s">
        <v>43</v>
      </c>
      <c r="B76" s="6">
        <v>0.56800000000000006</v>
      </c>
      <c r="C76" s="5">
        <v>6.5000000000000002E-2</v>
      </c>
      <c r="D76" s="1">
        <f t="shared" si="3"/>
        <v>0.50300000000000011</v>
      </c>
      <c r="E76" s="8">
        <f t="shared" si="4"/>
        <v>2.6643900967000009</v>
      </c>
    </row>
    <row r="77" spans="1:5" x14ac:dyDescent="0.35">
      <c r="A77" s="10" t="s">
        <v>43</v>
      </c>
      <c r="B77" s="6">
        <v>0.68300000000000005</v>
      </c>
      <c r="C77" s="5">
        <v>6.5000000000000002E-2</v>
      </c>
      <c r="D77" s="1">
        <f t="shared" si="3"/>
        <v>0.6180000000000001</v>
      </c>
      <c r="E77" s="8">
        <f t="shared" si="4"/>
        <v>3.4130311612000006</v>
      </c>
    </row>
    <row r="78" spans="1:5" x14ac:dyDescent="0.35">
      <c r="A78" s="10" t="s">
        <v>43</v>
      </c>
      <c r="B78" s="6">
        <v>0.69300000000000006</v>
      </c>
      <c r="C78" s="5">
        <v>6.5000000000000002E-2</v>
      </c>
      <c r="D78" s="1">
        <f t="shared" si="3"/>
        <v>0.62800000000000011</v>
      </c>
      <c r="E78" s="8">
        <f t="shared" si="4"/>
        <v>3.4817132592000006</v>
      </c>
    </row>
    <row r="79" spans="1:5" x14ac:dyDescent="0.35">
      <c r="A79" s="10" t="s">
        <v>43</v>
      </c>
      <c r="B79" s="6">
        <v>0.67600000000000005</v>
      </c>
      <c r="C79" s="5">
        <v>6.5000000000000002E-2</v>
      </c>
      <c r="D79" s="1">
        <f t="shared" si="3"/>
        <v>0.61099999999999999</v>
      </c>
      <c r="E79" s="8">
        <f t="shared" si="4"/>
        <v>3.3652947822999999</v>
      </c>
    </row>
    <row r="80" spans="1:5" x14ac:dyDescent="0.35">
      <c r="A80" s="10" t="s">
        <v>44</v>
      </c>
      <c r="B80" s="6">
        <v>0.73799999999999999</v>
      </c>
      <c r="C80" s="5">
        <v>6.5000000000000002E-2</v>
      </c>
      <c r="D80" s="1">
        <f t="shared" si="3"/>
        <v>0.67300000000000004</v>
      </c>
      <c r="E80" s="8">
        <f t="shared" si="4"/>
        <v>3.7978767927000003</v>
      </c>
    </row>
    <row r="81" spans="1:5" x14ac:dyDescent="0.35">
      <c r="A81" s="10" t="s">
        <v>44</v>
      </c>
      <c r="B81" s="6">
        <v>0.84</v>
      </c>
      <c r="C81" s="5">
        <v>6.5000000000000002E-2</v>
      </c>
      <c r="D81" s="1">
        <f t="shared" si="3"/>
        <v>0.77499999999999991</v>
      </c>
      <c r="E81" s="8">
        <f t="shared" si="4"/>
        <v>4.5574914374999995</v>
      </c>
    </row>
    <row r="82" spans="1:5" x14ac:dyDescent="0.35">
      <c r="A82" s="10" t="s">
        <v>44</v>
      </c>
      <c r="B82" s="6">
        <v>0.86199999999999999</v>
      </c>
      <c r="C82" s="5">
        <v>6.5000000000000002E-2</v>
      </c>
      <c r="D82" s="1">
        <f t="shared" si="3"/>
        <v>0.79699999999999993</v>
      </c>
      <c r="E82" s="8">
        <f t="shared" si="4"/>
        <v>4.7291491566999992</v>
      </c>
    </row>
    <row r="83" spans="1:5" x14ac:dyDescent="0.35">
      <c r="A83" s="10" t="s">
        <v>44</v>
      </c>
      <c r="B83" s="6">
        <v>0.71699999999999997</v>
      </c>
      <c r="C83" s="5">
        <v>6.5000000000000002E-2</v>
      </c>
      <c r="D83" s="1">
        <f t="shared" si="3"/>
        <v>0.65199999999999991</v>
      </c>
      <c r="E83" s="8">
        <f t="shared" si="4"/>
        <v>3.6488891951999993</v>
      </c>
    </row>
    <row r="84" spans="1:5" x14ac:dyDescent="0.35">
      <c r="A84" s="10" t="s">
        <v>44</v>
      </c>
      <c r="B84" s="6">
        <v>0.88600000000000001</v>
      </c>
      <c r="C84" s="5">
        <v>6.5000000000000002E-2</v>
      </c>
      <c r="D84" s="1">
        <f t="shared" si="3"/>
        <v>0.82099999999999995</v>
      </c>
      <c r="E84" s="8">
        <f t="shared" si="4"/>
        <v>4.9195765182999995</v>
      </c>
    </row>
    <row r="85" spans="1:5" x14ac:dyDescent="0.35">
      <c r="A85" s="10" t="s">
        <v>44</v>
      </c>
      <c r="B85" s="6">
        <v>0.70699999999999996</v>
      </c>
      <c r="C85" s="5">
        <v>6.5000000000000002E-2</v>
      </c>
      <c r="D85" s="1">
        <f t="shared" si="3"/>
        <v>0.6419999999999999</v>
      </c>
      <c r="E85" s="8">
        <f t="shared" si="4"/>
        <v>3.5788312731999996</v>
      </c>
    </row>
    <row r="86" spans="1:5" x14ac:dyDescent="0.35">
      <c r="A86" s="10" t="s">
        <v>45</v>
      </c>
      <c r="B86" s="6">
        <v>0.874</v>
      </c>
      <c r="C86" s="5">
        <v>6.5000000000000002E-2</v>
      </c>
      <c r="D86" s="1">
        <f t="shared" si="3"/>
        <v>0.80899999999999994</v>
      </c>
      <c r="E86" s="8">
        <f t="shared" si="4"/>
        <v>4.8239500902999994</v>
      </c>
    </row>
    <row r="87" spans="1:5" x14ac:dyDescent="0.35">
      <c r="A87" s="10" t="s">
        <v>46</v>
      </c>
      <c r="B87" s="6">
        <v>0.88700000000000001</v>
      </c>
      <c r="C87" s="5">
        <v>6.5000000000000002E-2</v>
      </c>
      <c r="D87" s="1">
        <f t="shared" si="3"/>
        <v>0.82200000000000006</v>
      </c>
      <c r="E87" s="8">
        <f t="shared" si="4"/>
        <v>4.9275826492000006</v>
      </c>
    </row>
    <row r="88" spans="1:5" x14ac:dyDescent="0.35">
      <c r="A88" s="10" t="s">
        <v>46</v>
      </c>
      <c r="B88" s="6">
        <v>0.748</v>
      </c>
      <c r="C88" s="5">
        <v>6.5000000000000002E-2</v>
      </c>
      <c r="D88" s="1">
        <f t="shared" si="3"/>
        <v>0.68300000000000005</v>
      </c>
      <c r="E88" s="8">
        <f t="shared" si="4"/>
        <v>3.8697118207000005</v>
      </c>
    </row>
    <row r="89" spans="1:5" x14ac:dyDescent="0.35">
      <c r="A89" s="10" t="s">
        <v>47</v>
      </c>
      <c r="B89" s="6">
        <v>0.68300000000000005</v>
      </c>
      <c r="C89" s="5">
        <v>6.5000000000000002E-2</v>
      </c>
      <c r="D89" s="1">
        <f t="shared" si="3"/>
        <v>0.6180000000000001</v>
      </c>
      <c r="E89" s="8">
        <f t="shared" si="4"/>
        <v>3.4130311612000006</v>
      </c>
    </row>
    <row r="90" spans="1:5" x14ac:dyDescent="0.35">
      <c r="A90" s="10" t="s">
        <v>48</v>
      </c>
      <c r="B90" s="6">
        <v>0.91200000000000003</v>
      </c>
      <c r="C90" s="5">
        <v>6.5000000000000002E-2</v>
      </c>
      <c r="D90" s="1">
        <f t="shared" si="3"/>
        <v>0.84699999999999998</v>
      </c>
      <c r="E90" s="8">
        <f t="shared" si="4"/>
        <v>5.1295990166999994</v>
      </c>
    </row>
    <row r="91" spans="1:5" x14ac:dyDescent="0.35">
      <c r="A91" s="10" t="s">
        <v>49</v>
      </c>
      <c r="B91" s="6">
        <v>0.66100000000000003</v>
      </c>
      <c r="C91" s="5">
        <v>6.5000000000000002E-2</v>
      </c>
      <c r="D91" s="1">
        <f t="shared" si="3"/>
        <v>0.59600000000000009</v>
      </c>
      <c r="E91" s="8">
        <f t="shared" si="4"/>
        <v>3.2639484208000002</v>
      </c>
    </row>
    <row r="92" spans="1:5" x14ac:dyDescent="0.35">
      <c r="A92" s="10" t="s">
        <v>50</v>
      </c>
      <c r="B92" s="6">
        <v>0.69600000000000006</v>
      </c>
      <c r="C92" s="5">
        <v>6.5000000000000002E-2</v>
      </c>
      <c r="D92" s="1">
        <f t="shared" si="3"/>
        <v>0.63100000000000001</v>
      </c>
      <c r="E92" s="8">
        <f t="shared" si="4"/>
        <v>3.5024296743000001</v>
      </c>
    </row>
    <row r="93" spans="1:5" x14ac:dyDescent="0.35">
      <c r="A93" s="10" t="s">
        <v>51</v>
      </c>
      <c r="B93" s="6">
        <v>0.57600000000000007</v>
      </c>
      <c r="C93" s="5">
        <v>6.5000000000000002E-2</v>
      </c>
      <c r="D93" s="1">
        <f t="shared" si="3"/>
        <v>0.51100000000000012</v>
      </c>
      <c r="E93" s="8">
        <f t="shared" si="4"/>
        <v>2.7140159223000007</v>
      </c>
    </row>
    <row r="94" spans="1:5" x14ac:dyDescent="0.35">
      <c r="A94" s="10" t="s">
        <v>52</v>
      </c>
      <c r="B94" s="6">
        <v>0.66100000000000003</v>
      </c>
      <c r="C94" s="5">
        <v>6.5000000000000002E-2</v>
      </c>
      <c r="D94" s="1">
        <f t="shared" si="3"/>
        <v>0.59600000000000009</v>
      </c>
      <c r="E94" s="8">
        <f t="shared" si="4"/>
        <v>3.2639484208000002</v>
      </c>
    </row>
    <row r="95" spans="1:5" x14ac:dyDescent="0.35">
      <c r="A95" s="10" t="s">
        <v>53</v>
      </c>
      <c r="B95" s="6">
        <v>0.66300000000000003</v>
      </c>
      <c r="C95" s="5">
        <v>6.5000000000000002E-2</v>
      </c>
      <c r="D95" s="1">
        <f t="shared" ref="D95:D126" si="5">(B95-C95)</f>
        <v>0.59800000000000009</v>
      </c>
      <c r="E95" s="8">
        <f t="shared" ref="E95:E126" si="6">(2.8663*D95*D95)+(3.2968*D95)+(0.2809)</f>
        <v>3.2773867452000003</v>
      </c>
    </row>
    <row r="96" spans="1:5" x14ac:dyDescent="0.35">
      <c r="A96" s="10" t="s">
        <v>54</v>
      </c>
      <c r="B96" s="6">
        <v>0.52300000000000002</v>
      </c>
      <c r="C96" s="5">
        <v>6.5000000000000002E-2</v>
      </c>
      <c r="D96" s="1">
        <f t="shared" si="5"/>
        <v>0.45800000000000002</v>
      </c>
      <c r="E96" s="8">
        <f t="shared" si="6"/>
        <v>2.3920809531999998</v>
      </c>
    </row>
    <row r="97" spans="1:5" x14ac:dyDescent="0.35">
      <c r="A97" s="10" t="s">
        <v>55</v>
      </c>
      <c r="B97" s="6">
        <v>0.57500000000000007</v>
      </c>
      <c r="C97" s="5">
        <v>6.5000000000000002E-2</v>
      </c>
      <c r="D97" s="1">
        <f t="shared" si="5"/>
        <v>0.51</v>
      </c>
      <c r="E97" s="8">
        <f t="shared" si="6"/>
        <v>2.7077926300000001</v>
      </c>
    </row>
    <row r="98" spans="1:5" x14ac:dyDescent="0.35">
      <c r="A98" s="10" t="s">
        <v>56</v>
      </c>
      <c r="B98" s="6">
        <v>0.59699999999999998</v>
      </c>
      <c r="C98" s="5">
        <v>6.5000000000000002E-2</v>
      </c>
      <c r="D98" s="1">
        <f t="shared" si="5"/>
        <v>0.53200000000000003</v>
      </c>
      <c r="E98" s="8">
        <f t="shared" si="6"/>
        <v>2.8460292912000003</v>
      </c>
    </row>
    <row r="99" spans="1:5" x14ac:dyDescent="0.35">
      <c r="A99" s="10" t="s">
        <v>15</v>
      </c>
      <c r="B99" s="6">
        <v>0.61699999999999999</v>
      </c>
      <c r="C99" s="5">
        <v>6.5000000000000002E-2</v>
      </c>
      <c r="D99" s="1">
        <f t="shared" si="5"/>
        <v>0.55200000000000005</v>
      </c>
      <c r="E99" s="8">
        <f t="shared" si="6"/>
        <v>2.9741066752000003</v>
      </c>
    </row>
    <row r="100" spans="1:5" x14ac:dyDescent="0.35">
      <c r="A100" s="10" t="s">
        <v>16</v>
      </c>
      <c r="B100" s="6">
        <v>0.70200000000000007</v>
      </c>
      <c r="C100" s="5">
        <v>6.5000000000000002E-2</v>
      </c>
      <c r="D100" s="1">
        <f t="shared" si="5"/>
        <v>0.63700000000000001</v>
      </c>
      <c r="E100" s="8">
        <f t="shared" si="6"/>
        <v>3.5440172846999998</v>
      </c>
    </row>
    <row r="101" spans="1:5" x14ac:dyDescent="0.35">
      <c r="A101" s="10" t="s">
        <v>17</v>
      </c>
      <c r="B101" s="6">
        <v>0.59799999999999998</v>
      </c>
      <c r="C101" s="5">
        <v>6.5000000000000002E-2</v>
      </c>
      <c r="D101" s="1">
        <f t="shared" si="5"/>
        <v>0.53299999999999992</v>
      </c>
      <c r="E101" s="8">
        <f t="shared" si="6"/>
        <v>2.8523787006999997</v>
      </c>
    </row>
    <row r="102" spans="1:5" x14ac:dyDescent="0.35">
      <c r="A102" s="10" t="s">
        <v>18</v>
      </c>
      <c r="B102" s="6">
        <v>0.88</v>
      </c>
      <c r="C102" s="5">
        <v>6.5000000000000002E-2</v>
      </c>
      <c r="D102" s="1">
        <f t="shared" si="5"/>
        <v>0.81499999999999995</v>
      </c>
      <c r="E102" s="8">
        <f t="shared" si="6"/>
        <v>4.8716601174999994</v>
      </c>
    </row>
    <row r="103" spans="1:5" x14ac:dyDescent="0.35">
      <c r="A103" s="10" t="s">
        <v>19</v>
      </c>
      <c r="B103" s="6">
        <v>0.80400000000000005</v>
      </c>
      <c r="C103" s="5">
        <v>6.5000000000000002E-2</v>
      </c>
      <c r="D103" s="1">
        <f t="shared" si="5"/>
        <v>0.7390000000000001</v>
      </c>
      <c r="E103" s="8">
        <f t="shared" si="6"/>
        <v>4.2825818223000001</v>
      </c>
    </row>
    <row r="104" spans="1:5" x14ac:dyDescent="0.35">
      <c r="A104" s="10" t="s">
        <v>57</v>
      </c>
      <c r="B104" s="6">
        <v>0.6</v>
      </c>
      <c r="C104" s="5">
        <v>6.5000000000000002E-2</v>
      </c>
      <c r="D104" s="1">
        <f t="shared" si="5"/>
        <v>0.53499999999999992</v>
      </c>
      <c r="E104" s="8">
        <f t="shared" si="6"/>
        <v>2.8650947174999994</v>
      </c>
    </row>
    <row r="105" spans="1:5" x14ac:dyDescent="0.35">
      <c r="A105" s="10" t="s">
        <v>57</v>
      </c>
      <c r="B105" s="6">
        <v>0.878</v>
      </c>
      <c r="C105" s="5">
        <v>6.5000000000000002E-2</v>
      </c>
      <c r="D105" s="1">
        <f t="shared" si="5"/>
        <v>0.81299999999999994</v>
      </c>
      <c r="E105" s="8">
        <f t="shared" si="6"/>
        <v>4.8557338446999996</v>
      </c>
    </row>
    <row r="106" spans="1:5" x14ac:dyDescent="0.35">
      <c r="A106" s="10" t="s">
        <v>58</v>
      </c>
      <c r="B106" s="6">
        <v>0.66</v>
      </c>
      <c r="C106" s="5">
        <v>6.5000000000000002E-2</v>
      </c>
      <c r="D106" s="1">
        <f t="shared" si="5"/>
        <v>0.59499999999999997</v>
      </c>
      <c r="E106" s="8">
        <f t="shared" si="6"/>
        <v>3.2572378574999998</v>
      </c>
    </row>
    <row r="107" spans="1:5" x14ac:dyDescent="0.35">
      <c r="A107" s="10" t="s">
        <v>58</v>
      </c>
      <c r="B107" s="6">
        <v>0.71099999999999997</v>
      </c>
      <c r="C107" s="5">
        <v>6.5000000000000002E-2</v>
      </c>
      <c r="D107" s="1">
        <f t="shared" si="5"/>
        <v>0.64599999999999991</v>
      </c>
      <c r="E107" s="8">
        <f t="shared" si="6"/>
        <v>3.6067856507999991</v>
      </c>
    </row>
    <row r="108" spans="1:5" x14ac:dyDescent="0.35">
      <c r="A108" s="10" t="s">
        <v>58</v>
      </c>
      <c r="B108" s="6">
        <v>0.79600000000000004</v>
      </c>
      <c r="C108" s="5">
        <v>6.5000000000000002E-2</v>
      </c>
      <c r="D108" s="1">
        <f t="shared" si="5"/>
        <v>0.73100000000000009</v>
      </c>
      <c r="E108" s="8">
        <f t="shared" si="6"/>
        <v>4.2224997343000013</v>
      </c>
    </row>
    <row r="109" spans="1:5" x14ac:dyDescent="0.35">
      <c r="A109" s="10" t="s">
        <v>58</v>
      </c>
      <c r="B109" s="6">
        <v>0.72099999999999997</v>
      </c>
      <c r="C109" s="5">
        <v>6.5000000000000002E-2</v>
      </c>
      <c r="D109" s="1">
        <f t="shared" si="5"/>
        <v>0.65599999999999992</v>
      </c>
      <c r="E109" s="8">
        <f t="shared" si="6"/>
        <v>3.6770728767999992</v>
      </c>
    </row>
    <row r="110" spans="1:5" x14ac:dyDescent="0.35">
      <c r="A110" s="10" t="s">
        <v>58</v>
      </c>
      <c r="B110" s="6">
        <v>0.82800000000000007</v>
      </c>
      <c r="C110" s="5">
        <v>6.5000000000000002E-2</v>
      </c>
      <c r="D110" s="1">
        <f t="shared" si="5"/>
        <v>0.76300000000000012</v>
      </c>
      <c r="E110" s="8">
        <f t="shared" si="6"/>
        <v>4.465029404700001</v>
      </c>
    </row>
    <row r="111" spans="1:5" x14ac:dyDescent="0.35">
      <c r="A111" s="10" t="s">
        <v>58</v>
      </c>
      <c r="B111" s="6">
        <v>0.84699999999999998</v>
      </c>
      <c r="C111" s="5">
        <v>6.5000000000000002E-2</v>
      </c>
      <c r="D111" s="1">
        <f t="shared" si="5"/>
        <v>0.78200000000000003</v>
      </c>
      <c r="E111" s="8">
        <f t="shared" si="6"/>
        <v>4.6118088412000002</v>
      </c>
    </row>
    <row r="112" spans="1:5" x14ac:dyDescent="0.35">
      <c r="A112" s="10" t="s">
        <v>58</v>
      </c>
      <c r="B112" s="6">
        <v>0.82200000000000006</v>
      </c>
      <c r="C112" s="5">
        <v>6.5000000000000002E-2</v>
      </c>
      <c r="D112" s="1">
        <f t="shared" si="5"/>
        <v>0.75700000000000012</v>
      </c>
      <c r="E112" s="8">
        <f t="shared" si="6"/>
        <v>4.4191079487000007</v>
      </c>
    </row>
    <row r="113" spans="1:5" x14ac:dyDescent="0.35">
      <c r="A113" s="10" t="s">
        <v>58</v>
      </c>
      <c r="B113" s="6">
        <v>0.92900000000000005</v>
      </c>
      <c r="C113" s="5">
        <v>6.5000000000000002E-2</v>
      </c>
      <c r="D113" s="1">
        <f t="shared" si="5"/>
        <v>0.8640000000000001</v>
      </c>
      <c r="E113" s="8">
        <f t="shared" si="6"/>
        <v>5.2690166848000013</v>
      </c>
    </row>
    <row r="114" spans="1:5" x14ac:dyDescent="0.35">
      <c r="A114" s="10" t="s">
        <v>58</v>
      </c>
      <c r="B114" s="6">
        <v>0.81</v>
      </c>
      <c r="C114" s="5">
        <v>6.5000000000000002E-2</v>
      </c>
      <c r="D114" s="1">
        <f t="shared" si="5"/>
        <v>0.74500000000000011</v>
      </c>
      <c r="E114" s="8">
        <f t="shared" si="6"/>
        <v>4.3278841575000007</v>
      </c>
    </row>
    <row r="115" spans="1:5" x14ac:dyDescent="0.35">
      <c r="A115" s="10" t="s">
        <v>58</v>
      </c>
      <c r="B115" s="6">
        <v>0.996</v>
      </c>
      <c r="C115" s="5">
        <v>6.5000000000000002E-2</v>
      </c>
      <c r="D115" s="1">
        <f t="shared" si="5"/>
        <v>0.93100000000000005</v>
      </c>
      <c r="E115" s="8">
        <f t="shared" si="6"/>
        <v>5.8346178543000002</v>
      </c>
    </row>
    <row r="116" spans="1:5" x14ac:dyDescent="0.35">
      <c r="A116" s="10" t="s">
        <v>59</v>
      </c>
      <c r="B116" s="6">
        <v>0.73699999999999999</v>
      </c>
      <c r="C116" s="5">
        <v>6.5000000000000002E-2</v>
      </c>
      <c r="D116" s="1">
        <f t="shared" si="5"/>
        <v>0.67199999999999993</v>
      </c>
      <c r="E116" s="8">
        <f t="shared" si="6"/>
        <v>3.7907248191999994</v>
      </c>
    </row>
    <row r="117" spans="1:5" x14ac:dyDescent="0.35">
      <c r="A117" s="10" t="s">
        <v>59</v>
      </c>
      <c r="B117" s="6">
        <v>0.55600000000000005</v>
      </c>
      <c r="C117" s="5">
        <v>6.5000000000000002E-2</v>
      </c>
      <c r="D117" s="1">
        <f t="shared" si="5"/>
        <v>0.49100000000000005</v>
      </c>
      <c r="E117" s="8">
        <f t="shared" si="6"/>
        <v>2.5906392703000001</v>
      </c>
    </row>
    <row r="118" spans="1:5" x14ac:dyDescent="0.35">
      <c r="A118" s="10" t="s">
        <v>59</v>
      </c>
      <c r="B118" s="6">
        <v>0.98199999999999998</v>
      </c>
      <c r="C118" s="5">
        <v>6.5000000000000002E-2</v>
      </c>
      <c r="D118" s="1">
        <f t="shared" si="5"/>
        <v>0.91700000000000004</v>
      </c>
      <c r="E118" s="8">
        <f t="shared" si="6"/>
        <v>5.7143057407000004</v>
      </c>
    </row>
    <row r="119" spans="1:5" x14ac:dyDescent="0.35">
      <c r="A119" s="10" t="s">
        <v>59</v>
      </c>
      <c r="B119" s="6">
        <v>0.65400000000000003</v>
      </c>
      <c r="C119" s="5">
        <v>6.5000000000000002E-2</v>
      </c>
      <c r="D119" s="1">
        <f t="shared" si="5"/>
        <v>0.58899999999999997</v>
      </c>
      <c r="E119" s="8">
        <f t="shared" si="6"/>
        <v>3.2170948622999997</v>
      </c>
    </row>
    <row r="120" spans="1:5" x14ac:dyDescent="0.35">
      <c r="A120" s="10" t="s">
        <v>59</v>
      </c>
      <c r="B120" s="6">
        <v>0.55800000000000005</v>
      </c>
      <c r="C120" s="5">
        <v>6.5000000000000002E-2</v>
      </c>
      <c r="D120" s="1">
        <f t="shared" si="5"/>
        <v>0.49300000000000005</v>
      </c>
      <c r="E120" s="8">
        <f t="shared" si="6"/>
        <v>2.6028737487000004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L122"/>
  <sheetViews>
    <sheetView workbookViewId="0">
      <selection activeCell="F15" sqref="F15"/>
    </sheetView>
  </sheetViews>
  <sheetFormatPr defaultRowHeight="14.5" x14ac:dyDescent="0.35"/>
  <cols>
    <col min="1" max="1" width="13.54296875" customWidth="1"/>
    <col min="2" max="2" width="11.08984375" customWidth="1"/>
    <col min="3" max="3" width="11.1796875" customWidth="1"/>
    <col min="4" max="4" width="11.6328125" customWidth="1"/>
    <col min="5" max="5" width="10.54296875" customWidth="1"/>
  </cols>
  <sheetData>
    <row r="2" spans="1:12" x14ac:dyDescent="0.35">
      <c r="A2" s="3">
        <v>1.597</v>
      </c>
      <c r="B2" s="6">
        <v>0.497</v>
      </c>
      <c r="C2" s="6">
        <v>0.65400000000000003</v>
      </c>
      <c r="D2" s="6">
        <v>0.55000000000000004</v>
      </c>
      <c r="E2" s="6">
        <v>0.621</v>
      </c>
      <c r="F2" s="6">
        <v>0.78600000000000003</v>
      </c>
      <c r="G2" s="6">
        <v>0.46300000000000002</v>
      </c>
      <c r="H2" s="6">
        <v>0.65300000000000002</v>
      </c>
      <c r="I2" s="6">
        <v>0.61599999999999999</v>
      </c>
      <c r="J2" s="6">
        <v>0.439</v>
      </c>
      <c r="K2" s="6">
        <v>0.56400000000000006</v>
      </c>
      <c r="L2" s="6">
        <v>0.77700000000000002</v>
      </c>
    </row>
    <row r="3" spans="1:12" x14ac:dyDescent="0.35">
      <c r="A3" s="3">
        <v>1.0030000000000001</v>
      </c>
      <c r="B3" s="6">
        <v>0.51300000000000001</v>
      </c>
      <c r="C3" s="6">
        <v>0.61699999999999999</v>
      </c>
      <c r="D3" s="6">
        <v>0.74399999999999999</v>
      </c>
      <c r="E3" s="6">
        <v>0.38400000000000001</v>
      </c>
      <c r="F3" s="6">
        <v>0.58499999999999996</v>
      </c>
      <c r="G3" s="6">
        <v>0.36699999999999999</v>
      </c>
      <c r="H3" s="6">
        <v>0.64300000000000002</v>
      </c>
      <c r="I3" s="6">
        <v>0.59799999999999998</v>
      </c>
      <c r="J3" s="6">
        <v>0.49199999999999999</v>
      </c>
      <c r="K3" s="6">
        <v>0.38700000000000001</v>
      </c>
      <c r="L3" s="6">
        <v>0.499</v>
      </c>
    </row>
    <row r="4" spans="1:12" x14ac:dyDescent="0.35">
      <c r="A4" s="3">
        <v>0.60799999999999998</v>
      </c>
      <c r="B4" s="6">
        <v>0.46300000000000002</v>
      </c>
      <c r="C4" s="6">
        <v>0.54</v>
      </c>
      <c r="D4" s="6">
        <v>0.29699999999999999</v>
      </c>
      <c r="E4" s="6">
        <v>0.44700000000000001</v>
      </c>
      <c r="F4" s="6">
        <v>0.47200000000000003</v>
      </c>
      <c r="G4" s="6">
        <v>0.315</v>
      </c>
      <c r="H4" s="6">
        <v>0.48699999999999999</v>
      </c>
      <c r="I4" s="6">
        <v>0.38</v>
      </c>
      <c r="J4" s="6">
        <v>0.46</v>
      </c>
      <c r="K4" s="6">
        <v>0.41500000000000004</v>
      </c>
      <c r="L4" s="6">
        <v>0.55600000000000005</v>
      </c>
    </row>
    <row r="5" spans="1:12" x14ac:dyDescent="0.35">
      <c r="A5" s="3">
        <v>0.33900000000000002</v>
      </c>
      <c r="B5" s="6">
        <v>0.47800000000000004</v>
      </c>
      <c r="C5" s="6">
        <v>0.70799999999999996</v>
      </c>
      <c r="D5" s="6">
        <v>0.68900000000000006</v>
      </c>
      <c r="E5" s="6">
        <v>0.60799999999999998</v>
      </c>
      <c r="F5" s="6">
        <v>0.52800000000000002</v>
      </c>
      <c r="G5" s="6">
        <v>0.32100000000000001</v>
      </c>
      <c r="H5" s="6">
        <v>0.375</v>
      </c>
      <c r="I5" s="6">
        <v>0.34900000000000003</v>
      </c>
      <c r="J5" s="6">
        <v>0.38700000000000001</v>
      </c>
      <c r="K5" s="6">
        <v>0.35599999999999998</v>
      </c>
      <c r="L5" s="6">
        <v>0.42899999999999999</v>
      </c>
    </row>
    <row r="6" spans="1:12" x14ac:dyDescent="0.35">
      <c r="A6" s="3">
        <v>0.21</v>
      </c>
      <c r="B6" s="6">
        <v>0.66</v>
      </c>
      <c r="C6" s="6">
        <v>0.66200000000000003</v>
      </c>
      <c r="D6" s="6">
        <v>0.82800000000000007</v>
      </c>
      <c r="E6" s="6">
        <v>0.49</v>
      </c>
      <c r="F6" s="6">
        <v>0.496</v>
      </c>
      <c r="G6" s="6">
        <v>0.70799999999999996</v>
      </c>
      <c r="H6" s="6">
        <v>0.38800000000000001</v>
      </c>
      <c r="I6" s="6">
        <v>0.40300000000000002</v>
      </c>
      <c r="J6" s="6">
        <v>0.39800000000000002</v>
      </c>
      <c r="K6" s="6">
        <v>0.497</v>
      </c>
      <c r="L6" s="6">
        <v>0.35499999999999998</v>
      </c>
    </row>
    <row r="7" spans="1:12" x14ac:dyDescent="0.35">
      <c r="A7" s="5">
        <v>7.2999999999999995E-2</v>
      </c>
      <c r="B7" s="6">
        <v>0.48299999999999998</v>
      </c>
      <c r="C7" s="6">
        <v>0.75600000000000001</v>
      </c>
      <c r="D7" s="6">
        <v>0.68700000000000006</v>
      </c>
      <c r="E7" s="6">
        <v>0.34300000000000003</v>
      </c>
      <c r="F7" s="6">
        <v>0.51400000000000001</v>
      </c>
      <c r="G7" s="6">
        <v>0.48799999999999999</v>
      </c>
      <c r="H7" s="6">
        <v>0.34900000000000003</v>
      </c>
      <c r="I7" s="6">
        <v>0.38400000000000001</v>
      </c>
      <c r="J7" s="6">
        <v>0.32100000000000001</v>
      </c>
      <c r="K7" s="6">
        <v>0.51500000000000001</v>
      </c>
      <c r="L7" s="6">
        <v>0.35899999999999999</v>
      </c>
    </row>
    <row r="8" spans="1:12" x14ac:dyDescent="0.35">
      <c r="A8" s="6">
        <v>0.58799999999999997</v>
      </c>
      <c r="B8" s="6">
        <v>0.68800000000000006</v>
      </c>
      <c r="C8" s="6">
        <v>0.77400000000000002</v>
      </c>
      <c r="D8" s="6">
        <v>0.379</v>
      </c>
      <c r="E8" s="6">
        <v>0.39</v>
      </c>
      <c r="F8" s="6">
        <v>0.51400000000000001</v>
      </c>
      <c r="G8" s="6">
        <v>0.312</v>
      </c>
      <c r="H8" s="6">
        <v>0.29099999999999998</v>
      </c>
      <c r="I8" s="6">
        <v>0.35100000000000003</v>
      </c>
      <c r="J8" s="6">
        <v>0.34700000000000003</v>
      </c>
      <c r="K8" s="6">
        <v>0.41799999999999998</v>
      </c>
      <c r="L8" s="6">
        <v>0.51700000000000002</v>
      </c>
    </row>
    <row r="9" spans="1:12" x14ac:dyDescent="0.35">
      <c r="A9" s="6">
        <v>0.502</v>
      </c>
      <c r="B9" s="6">
        <v>0.44400000000000001</v>
      </c>
      <c r="C9" s="6">
        <v>0.46500000000000002</v>
      </c>
      <c r="D9" s="6">
        <v>0.34300000000000003</v>
      </c>
      <c r="E9" s="6">
        <v>0.45100000000000001</v>
      </c>
      <c r="F9" s="6">
        <v>0.60399999999999998</v>
      </c>
      <c r="G9" s="6">
        <v>0.54400000000000004</v>
      </c>
      <c r="H9" s="6">
        <v>0.53900000000000003</v>
      </c>
      <c r="I9" s="6">
        <v>0.308</v>
      </c>
      <c r="J9" s="6">
        <v>0.47900000000000004</v>
      </c>
      <c r="K9" s="6">
        <v>0.34800000000000003</v>
      </c>
      <c r="L9" s="6">
        <v>0.34600000000000003</v>
      </c>
    </row>
    <row r="12" spans="1:12" x14ac:dyDescent="0.35">
      <c r="A12" s="21" t="s">
        <v>0</v>
      </c>
      <c r="B12" s="7" t="s">
        <v>1</v>
      </c>
      <c r="C12" s="7" t="s">
        <v>2</v>
      </c>
      <c r="D12" s="7" t="s">
        <v>3</v>
      </c>
      <c r="E12" s="7" t="s">
        <v>4</v>
      </c>
    </row>
    <row r="13" spans="1:12" x14ac:dyDescent="0.35">
      <c r="A13" s="21" t="s">
        <v>5</v>
      </c>
      <c r="B13" s="3">
        <v>1.597</v>
      </c>
      <c r="C13" s="1">
        <f>B13-B18</f>
        <v>1.524</v>
      </c>
      <c r="D13" s="1">
        <v>16</v>
      </c>
      <c r="E13" s="8">
        <f>(3.1113*C13*C13)+(5.6615*C13)+(0.1183)</f>
        <v>15.972656708800001</v>
      </c>
    </row>
    <row r="14" spans="1:12" x14ac:dyDescent="0.35">
      <c r="A14" s="21" t="s">
        <v>6</v>
      </c>
      <c r="B14" s="3">
        <v>1.0030000000000001</v>
      </c>
      <c r="C14" s="1">
        <f>B14-B18</f>
        <v>0.93000000000000016</v>
      </c>
      <c r="D14" s="1">
        <v>8</v>
      </c>
      <c r="E14" s="8">
        <f t="shared" ref="E14:E18" si="0">(3.1113*C14*C14)+(5.6615*C14)+(0.1183)</f>
        <v>8.0744583700000021</v>
      </c>
    </row>
    <row r="15" spans="1:12" x14ac:dyDescent="0.35">
      <c r="A15" s="21" t="s">
        <v>7</v>
      </c>
      <c r="B15" s="3">
        <v>0.60799999999999998</v>
      </c>
      <c r="C15" s="1">
        <f>B15-B18</f>
        <v>0.53500000000000003</v>
      </c>
      <c r="D15" s="1">
        <v>4</v>
      </c>
      <c r="E15" s="8">
        <f t="shared" si="0"/>
        <v>4.0377343425000003</v>
      </c>
    </row>
    <row r="16" spans="1:12" x14ac:dyDescent="0.35">
      <c r="A16" s="21" t="s">
        <v>8</v>
      </c>
      <c r="B16" s="3">
        <v>0.33900000000000002</v>
      </c>
      <c r="C16" s="1">
        <f>B16-B18</f>
        <v>0.26600000000000001</v>
      </c>
      <c r="D16" s="1">
        <v>2</v>
      </c>
      <c r="E16" s="8">
        <f t="shared" si="0"/>
        <v>1.8444021428000001</v>
      </c>
    </row>
    <row r="17" spans="1:12" x14ac:dyDescent="0.35">
      <c r="A17" s="21" t="s">
        <v>9</v>
      </c>
      <c r="B17" s="3">
        <v>0.21</v>
      </c>
      <c r="C17" s="1">
        <f>B17-B18</f>
        <v>0.13700000000000001</v>
      </c>
      <c r="D17" s="1">
        <v>1</v>
      </c>
      <c r="E17" s="8">
        <f t="shared" si="0"/>
        <v>0.95232148970000008</v>
      </c>
    </row>
    <row r="18" spans="1:12" x14ac:dyDescent="0.35">
      <c r="A18" s="21" t="s">
        <v>10</v>
      </c>
      <c r="B18" s="5">
        <v>7.2999999999999995E-2</v>
      </c>
      <c r="C18" s="1">
        <f>B18-B18</f>
        <v>0</v>
      </c>
      <c r="D18" s="1">
        <v>0</v>
      </c>
      <c r="E18" s="8">
        <f t="shared" si="0"/>
        <v>0.1183</v>
      </c>
    </row>
    <row r="27" spans="1:12" x14ac:dyDescent="0.35">
      <c r="J27" s="9" t="s">
        <v>105</v>
      </c>
      <c r="K27" s="9"/>
      <c r="L27" s="9"/>
    </row>
    <row r="30" spans="1:12" x14ac:dyDescent="0.35">
      <c r="A30" s="10" t="s">
        <v>12</v>
      </c>
      <c r="B30" s="6" t="s">
        <v>13</v>
      </c>
      <c r="C30" s="4" t="s">
        <v>10</v>
      </c>
      <c r="D30" s="1" t="s">
        <v>2</v>
      </c>
      <c r="E30" s="11" t="s">
        <v>4</v>
      </c>
    </row>
    <row r="31" spans="1:12" x14ac:dyDescent="0.35">
      <c r="A31" s="16" t="s">
        <v>103</v>
      </c>
      <c r="B31" s="16"/>
      <c r="C31" s="16"/>
      <c r="D31" s="16"/>
      <c r="E31" s="16"/>
    </row>
    <row r="32" spans="1:12" x14ac:dyDescent="0.35">
      <c r="A32" s="10" t="s">
        <v>59</v>
      </c>
      <c r="B32" s="6">
        <v>0.58799999999999997</v>
      </c>
      <c r="C32" s="5">
        <v>7.2999999999999995E-2</v>
      </c>
      <c r="D32" s="1">
        <f t="shared" ref="D32:D46" si="1">(B32-C32)</f>
        <v>0.51500000000000001</v>
      </c>
      <c r="E32" s="8">
        <f t="shared" ref="E32:E46" si="2">(3.1113*D32*D32)+(5.6615*D32)+(0.1183)</f>
        <v>3.8591670425000006</v>
      </c>
    </row>
    <row r="33" spans="1:5" x14ac:dyDescent="0.35">
      <c r="A33" s="10" t="s">
        <v>59</v>
      </c>
      <c r="B33" s="6">
        <v>0.502</v>
      </c>
      <c r="C33" s="5">
        <v>7.2999999999999995E-2</v>
      </c>
      <c r="D33" s="1">
        <f t="shared" si="1"/>
        <v>0.42899999999999999</v>
      </c>
      <c r="E33" s="8">
        <f t="shared" si="2"/>
        <v>3.1196902633000003</v>
      </c>
    </row>
    <row r="34" spans="1:5" x14ac:dyDescent="0.35">
      <c r="A34" s="10" t="s">
        <v>59</v>
      </c>
      <c r="B34" s="6">
        <v>0.497</v>
      </c>
      <c r="C34" s="5">
        <v>7.2999999999999995E-2</v>
      </c>
      <c r="D34" s="1">
        <f t="shared" si="1"/>
        <v>0.42399999999999999</v>
      </c>
      <c r="E34" s="8">
        <f t="shared" si="2"/>
        <v>3.0781130688</v>
      </c>
    </row>
    <row r="35" spans="1:5" x14ac:dyDescent="0.35">
      <c r="A35" s="10" t="s">
        <v>59</v>
      </c>
      <c r="B35" s="6">
        <v>0.51300000000000001</v>
      </c>
      <c r="C35" s="5">
        <v>7.2999999999999995E-2</v>
      </c>
      <c r="D35" s="1">
        <f t="shared" si="1"/>
        <v>0.44</v>
      </c>
      <c r="E35" s="8">
        <f t="shared" si="2"/>
        <v>3.2117076800000004</v>
      </c>
    </row>
    <row r="36" spans="1:5" x14ac:dyDescent="0.35">
      <c r="A36" s="10" t="s">
        <v>59</v>
      </c>
      <c r="B36" s="6">
        <v>0.46300000000000002</v>
      </c>
      <c r="C36" s="5">
        <v>7.2999999999999995E-2</v>
      </c>
      <c r="D36" s="1">
        <f t="shared" si="1"/>
        <v>0.39</v>
      </c>
      <c r="E36" s="8">
        <f t="shared" si="2"/>
        <v>2.7995137300000006</v>
      </c>
    </row>
    <row r="37" spans="1:5" x14ac:dyDescent="0.35">
      <c r="A37" s="10" t="s">
        <v>61</v>
      </c>
      <c r="B37" s="6">
        <v>0.47800000000000004</v>
      </c>
      <c r="C37" s="5">
        <v>7.2999999999999995E-2</v>
      </c>
      <c r="D37" s="1">
        <f t="shared" si="1"/>
        <v>0.40500000000000003</v>
      </c>
      <c r="E37" s="8">
        <f t="shared" si="2"/>
        <v>2.9215384825000004</v>
      </c>
    </row>
    <row r="38" spans="1:5" x14ac:dyDescent="0.35">
      <c r="A38" s="10" t="s">
        <v>62</v>
      </c>
      <c r="B38" s="6">
        <v>0.66</v>
      </c>
      <c r="C38" s="5">
        <v>7.2999999999999995E-2</v>
      </c>
      <c r="D38" s="1">
        <f t="shared" si="1"/>
        <v>0.58700000000000008</v>
      </c>
      <c r="E38" s="8">
        <f t="shared" si="2"/>
        <v>4.5136580297000002</v>
      </c>
    </row>
    <row r="39" spans="1:5" x14ac:dyDescent="0.35">
      <c r="A39" s="10" t="s">
        <v>63</v>
      </c>
      <c r="B39" s="6">
        <v>0.48299999999999998</v>
      </c>
      <c r="C39" s="5">
        <v>7.2999999999999995E-2</v>
      </c>
      <c r="D39" s="1">
        <f t="shared" si="1"/>
        <v>0.41</v>
      </c>
      <c r="E39" s="8">
        <f t="shared" si="2"/>
        <v>2.96252453</v>
      </c>
    </row>
    <row r="40" spans="1:5" x14ac:dyDescent="0.35">
      <c r="A40" s="10" t="s">
        <v>64</v>
      </c>
      <c r="B40" s="6">
        <v>0.68800000000000006</v>
      </c>
      <c r="C40" s="5">
        <v>7.2999999999999995E-2</v>
      </c>
      <c r="D40" s="1">
        <f t="shared" si="1"/>
        <v>0.6150000000000001</v>
      </c>
      <c r="E40" s="8">
        <f t="shared" si="2"/>
        <v>4.776893942500001</v>
      </c>
    </row>
    <row r="41" spans="1:5" x14ac:dyDescent="0.35">
      <c r="A41" s="10" t="s">
        <v>65</v>
      </c>
      <c r="B41" s="6">
        <v>0.44400000000000001</v>
      </c>
      <c r="C41" s="5">
        <v>7.2999999999999995E-2</v>
      </c>
      <c r="D41" s="1">
        <f t="shared" si="1"/>
        <v>0.371</v>
      </c>
      <c r="E41" s="8">
        <f t="shared" si="2"/>
        <v>2.6469589433</v>
      </c>
    </row>
    <row r="42" spans="1:5" x14ac:dyDescent="0.35">
      <c r="A42" s="10" t="s">
        <v>66</v>
      </c>
      <c r="B42" s="6">
        <v>0.65400000000000003</v>
      </c>
      <c r="C42" s="5">
        <v>7.2999999999999995E-2</v>
      </c>
      <c r="D42" s="1">
        <f t="shared" si="1"/>
        <v>0.58100000000000007</v>
      </c>
      <c r="E42" s="8">
        <f t="shared" si="2"/>
        <v>4.4578850393000007</v>
      </c>
    </row>
    <row r="43" spans="1:5" x14ac:dyDescent="0.35">
      <c r="A43" s="10" t="s">
        <v>67</v>
      </c>
      <c r="B43" s="6">
        <v>0.61699999999999999</v>
      </c>
      <c r="C43" s="5">
        <v>7.2999999999999995E-2</v>
      </c>
      <c r="D43" s="1">
        <f t="shared" si="1"/>
        <v>0.54400000000000004</v>
      </c>
      <c r="E43" s="8">
        <f t="shared" si="2"/>
        <v>4.1189016768000002</v>
      </c>
    </row>
    <row r="44" spans="1:5" x14ac:dyDescent="0.35">
      <c r="A44" s="10" t="s">
        <v>68</v>
      </c>
      <c r="B44" s="6">
        <v>0.54</v>
      </c>
      <c r="C44" s="5">
        <v>7.2999999999999995E-2</v>
      </c>
      <c r="D44" s="1">
        <f t="shared" si="1"/>
        <v>0.46700000000000003</v>
      </c>
      <c r="E44" s="8">
        <f t="shared" si="2"/>
        <v>3.4407608057000001</v>
      </c>
    </row>
    <row r="45" spans="1:5" x14ac:dyDescent="0.35">
      <c r="A45" s="10" t="s">
        <v>69</v>
      </c>
      <c r="B45" s="6">
        <v>0.70799999999999996</v>
      </c>
      <c r="C45" s="5">
        <v>7.2999999999999995E-2</v>
      </c>
      <c r="D45" s="1">
        <f t="shared" si="1"/>
        <v>0.63500000000000001</v>
      </c>
      <c r="E45" s="8">
        <f t="shared" si="2"/>
        <v>4.9679064424999995</v>
      </c>
    </row>
    <row r="46" spans="1:5" x14ac:dyDescent="0.35">
      <c r="A46" s="10" t="s">
        <v>70</v>
      </c>
      <c r="B46" s="6">
        <v>0.66200000000000003</v>
      </c>
      <c r="C46" s="5">
        <v>7.2999999999999995E-2</v>
      </c>
      <c r="D46" s="1">
        <f t="shared" si="1"/>
        <v>0.58900000000000008</v>
      </c>
      <c r="E46" s="8">
        <f t="shared" si="2"/>
        <v>4.5322988073000001</v>
      </c>
    </row>
    <row r="47" spans="1:5" x14ac:dyDescent="0.35">
      <c r="A47" s="14" t="s">
        <v>102</v>
      </c>
      <c r="B47" s="15"/>
      <c r="C47" s="15"/>
      <c r="D47" s="15"/>
      <c r="E47" s="15"/>
    </row>
    <row r="48" spans="1:5" x14ac:dyDescent="0.35">
      <c r="A48" s="10" t="s">
        <v>71</v>
      </c>
      <c r="B48" s="6">
        <v>0.75600000000000001</v>
      </c>
      <c r="C48" s="5">
        <v>7.2999999999999995E-2</v>
      </c>
      <c r="D48" s="1">
        <f t="shared" ref="D48:D79" si="3">(B48-C48)</f>
        <v>0.68300000000000005</v>
      </c>
      <c r="E48" s="8">
        <f t="shared" ref="E48:E79" si="4">(3.1113*D48*D48)+(5.6615*D48)+(0.1183)</f>
        <v>5.4364917257000007</v>
      </c>
    </row>
    <row r="49" spans="1:5" x14ac:dyDescent="0.35">
      <c r="A49" s="10" t="s">
        <v>72</v>
      </c>
      <c r="B49" s="6">
        <v>0.77400000000000002</v>
      </c>
      <c r="C49" s="5">
        <v>7.2999999999999995E-2</v>
      </c>
      <c r="D49" s="1">
        <f t="shared" si="3"/>
        <v>0.70100000000000007</v>
      </c>
      <c r="E49" s="8">
        <f t="shared" si="4"/>
        <v>5.6159074313000001</v>
      </c>
    </row>
    <row r="50" spans="1:5" x14ac:dyDescent="0.35">
      <c r="A50" s="10" t="s">
        <v>73</v>
      </c>
      <c r="B50" s="6">
        <v>0.46500000000000002</v>
      </c>
      <c r="C50" s="5">
        <v>7.2999999999999995E-2</v>
      </c>
      <c r="D50" s="1">
        <f t="shared" si="3"/>
        <v>0.39200000000000002</v>
      </c>
      <c r="E50" s="8">
        <f t="shared" si="4"/>
        <v>2.8157028032000002</v>
      </c>
    </row>
    <row r="51" spans="1:5" x14ac:dyDescent="0.35">
      <c r="A51" s="10" t="s">
        <v>74</v>
      </c>
      <c r="B51" s="6">
        <v>0.55000000000000004</v>
      </c>
      <c r="C51" s="5">
        <v>7.2999999999999995E-2</v>
      </c>
      <c r="D51" s="1">
        <f t="shared" si="3"/>
        <v>0.47700000000000004</v>
      </c>
      <c r="E51" s="8">
        <f t="shared" si="4"/>
        <v>3.5267464777000006</v>
      </c>
    </row>
    <row r="52" spans="1:5" x14ac:dyDescent="0.35">
      <c r="A52" s="10" t="s">
        <v>75</v>
      </c>
      <c r="B52" s="6">
        <v>0.74399999999999999</v>
      </c>
      <c r="C52" s="5">
        <v>7.2999999999999995E-2</v>
      </c>
      <c r="D52" s="1">
        <f t="shared" si="3"/>
        <v>0.67100000000000004</v>
      </c>
      <c r="E52" s="8">
        <f t="shared" si="4"/>
        <v>5.3180013232999999</v>
      </c>
    </row>
    <row r="53" spans="1:5" x14ac:dyDescent="0.35">
      <c r="A53" s="10" t="s">
        <v>76</v>
      </c>
      <c r="B53" s="6">
        <v>0.29699999999999999</v>
      </c>
      <c r="C53" s="5">
        <v>7.2999999999999995E-2</v>
      </c>
      <c r="D53" s="1">
        <f t="shared" si="3"/>
        <v>0.22399999999999998</v>
      </c>
      <c r="E53" s="8">
        <f t="shared" si="4"/>
        <v>1.5425885887999999</v>
      </c>
    </row>
    <row r="54" spans="1:5" x14ac:dyDescent="0.35">
      <c r="A54" s="10" t="s">
        <v>77</v>
      </c>
      <c r="B54" s="6">
        <v>0.68900000000000006</v>
      </c>
      <c r="C54" s="5">
        <v>7.2999999999999995E-2</v>
      </c>
      <c r="D54" s="1">
        <f t="shared" si="3"/>
        <v>0.6160000000000001</v>
      </c>
      <c r="E54" s="8">
        <f t="shared" si="4"/>
        <v>4.7863854528000012</v>
      </c>
    </row>
    <row r="55" spans="1:5" x14ac:dyDescent="0.35">
      <c r="A55" s="10" t="s">
        <v>78</v>
      </c>
      <c r="B55" s="6">
        <v>0.82800000000000007</v>
      </c>
      <c r="C55" s="5">
        <v>7.2999999999999995E-2</v>
      </c>
      <c r="D55" s="1">
        <f t="shared" si="3"/>
        <v>0.75500000000000012</v>
      </c>
      <c r="E55" s="8">
        <f t="shared" si="4"/>
        <v>6.1662512825000011</v>
      </c>
    </row>
    <row r="56" spans="1:5" x14ac:dyDescent="0.35">
      <c r="A56" s="10" t="s">
        <v>79</v>
      </c>
      <c r="B56" s="6">
        <v>0.68700000000000006</v>
      </c>
      <c r="C56" s="5">
        <v>7.2999999999999995E-2</v>
      </c>
      <c r="D56" s="1">
        <f t="shared" si="3"/>
        <v>0.6140000000000001</v>
      </c>
      <c r="E56" s="8">
        <f t="shared" si="4"/>
        <v>4.7674086548000005</v>
      </c>
    </row>
    <row r="57" spans="1:5" x14ac:dyDescent="0.35">
      <c r="A57" s="10" t="s">
        <v>80</v>
      </c>
      <c r="B57" s="6">
        <v>0.379</v>
      </c>
      <c r="C57" s="5">
        <v>7.2999999999999995E-2</v>
      </c>
      <c r="D57" s="1">
        <f t="shared" si="3"/>
        <v>0.30599999999999999</v>
      </c>
      <c r="E57" s="8">
        <f t="shared" si="4"/>
        <v>2.1420486867999999</v>
      </c>
    </row>
    <row r="58" spans="1:5" x14ac:dyDescent="0.35">
      <c r="A58" s="10" t="s">
        <v>81</v>
      </c>
      <c r="B58" s="6">
        <v>0.34300000000000003</v>
      </c>
      <c r="C58" s="5">
        <v>7.2999999999999995E-2</v>
      </c>
      <c r="D58" s="1">
        <f t="shared" si="3"/>
        <v>0.27</v>
      </c>
      <c r="E58" s="8">
        <f t="shared" si="4"/>
        <v>1.8737187700000004</v>
      </c>
    </row>
    <row r="59" spans="1:5" x14ac:dyDescent="0.35">
      <c r="A59" s="10" t="s">
        <v>82</v>
      </c>
      <c r="B59" s="6">
        <v>0.621</v>
      </c>
      <c r="C59" s="5">
        <v>7.2999999999999995E-2</v>
      </c>
      <c r="D59" s="1">
        <f t="shared" si="3"/>
        <v>0.54800000000000004</v>
      </c>
      <c r="E59" s="8">
        <f t="shared" si="4"/>
        <v>4.1551378351999997</v>
      </c>
    </row>
    <row r="60" spans="1:5" x14ac:dyDescent="0.35">
      <c r="A60" s="10" t="s">
        <v>83</v>
      </c>
      <c r="B60" s="6">
        <v>0.38400000000000001</v>
      </c>
      <c r="C60" s="5">
        <v>7.2999999999999995E-2</v>
      </c>
      <c r="D60" s="1">
        <f t="shared" si="3"/>
        <v>0.311</v>
      </c>
      <c r="E60" s="8">
        <f t="shared" si="4"/>
        <v>2.1799545472999999</v>
      </c>
    </row>
    <row r="61" spans="1:5" x14ac:dyDescent="0.35">
      <c r="A61" s="10" t="s">
        <v>84</v>
      </c>
      <c r="B61" s="6">
        <v>0.44700000000000001</v>
      </c>
      <c r="C61" s="5">
        <v>7.2999999999999995E-2</v>
      </c>
      <c r="D61" s="1">
        <f t="shared" si="3"/>
        <v>0.374</v>
      </c>
      <c r="E61" s="8">
        <f t="shared" si="4"/>
        <v>2.6708971988000001</v>
      </c>
    </row>
    <row r="62" spans="1:5" x14ac:dyDescent="0.35">
      <c r="A62" s="10" t="s">
        <v>85</v>
      </c>
      <c r="B62" s="6">
        <v>0.60799999999999998</v>
      </c>
      <c r="C62" s="5">
        <v>7.2999999999999995E-2</v>
      </c>
      <c r="D62" s="1">
        <f t="shared" si="3"/>
        <v>0.53500000000000003</v>
      </c>
      <c r="E62" s="8">
        <f t="shared" si="4"/>
        <v>4.0377343425000003</v>
      </c>
    </row>
    <row r="63" spans="1:5" x14ac:dyDescent="0.35">
      <c r="A63" s="10" t="s">
        <v>86</v>
      </c>
      <c r="B63" s="6">
        <v>0.49</v>
      </c>
      <c r="C63" s="5">
        <v>7.2999999999999995E-2</v>
      </c>
      <c r="D63" s="1">
        <f t="shared" si="3"/>
        <v>0.41699999999999998</v>
      </c>
      <c r="E63" s="8">
        <f t="shared" si="4"/>
        <v>3.0201663456999999</v>
      </c>
    </row>
    <row r="64" spans="1:5" x14ac:dyDescent="0.35">
      <c r="A64" s="10" t="s">
        <v>87</v>
      </c>
      <c r="B64" s="6">
        <v>0.34300000000000003</v>
      </c>
      <c r="C64" s="5">
        <v>7.2999999999999995E-2</v>
      </c>
      <c r="D64" s="1">
        <f t="shared" si="3"/>
        <v>0.27</v>
      </c>
      <c r="E64" s="8">
        <f t="shared" si="4"/>
        <v>1.8737187700000004</v>
      </c>
    </row>
    <row r="65" spans="1:5" x14ac:dyDescent="0.35">
      <c r="A65" s="10" t="s">
        <v>88</v>
      </c>
      <c r="B65" s="6">
        <v>0.39</v>
      </c>
      <c r="C65" s="5">
        <v>7.2999999999999995E-2</v>
      </c>
      <c r="D65" s="1">
        <f t="shared" si="3"/>
        <v>0.317</v>
      </c>
      <c r="E65" s="8">
        <f t="shared" si="4"/>
        <v>2.2256469257</v>
      </c>
    </row>
    <row r="66" spans="1:5" x14ac:dyDescent="0.35">
      <c r="A66" s="10" t="s">
        <v>89</v>
      </c>
      <c r="B66" s="6">
        <v>0.45100000000000001</v>
      </c>
      <c r="C66" s="5">
        <v>7.2999999999999995E-2</v>
      </c>
      <c r="D66" s="1">
        <f t="shared" si="3"/>
        <v>0.378</v>
      </c>
      <c r="E66" s="8">
        <f t="shared" si="4"/>
        <v>2.7029019892000004</v>
      </c>
    </row>
    <row r="67" spans="1:5" x14ac:dyDescent="0.35">
      <c r="A67" s="10" t="s">
        <v>90</v>
      </c>
      <c r="B67" s="6">
        <v>0.78600000000000003</v>
      </c>
      <c r="C67" s="5">
        <v>7.2999999999999995E-2</v>
      </c>
      <c r="D67" s="1">
        <f t="shared" si="3"/>
        <v>0.71300000000000008</v>
      </c>
      <c r="E67" s="8">
        <f t="shared" si="4"/>
        <v>5.7366379697000003</v>
      </c>
    </row>
    <row r="68" spans="1:5" x14ac:dyDescent="0.35">
      <c r="A68" s="10" t="s">
        <v>45</v>
      </c>
      <c r="B68" s="6">
        <v>0.58499999999999996</v>
      </c>
      <c r="C68" s="5">
        <v>7.2999999999999995E-2</v>
      </c>
      <c r="D68" s="1">
        <f t="shared" si="3"/>
        <v>0.51200000000000001</v>
      </c>
      <c r="E68" s="8">
        <f t="shared" si="4"/>
        <v>3.8325966272000005</v>
      </c>
    </row>
    <row r="69" spans="1:5" x14ac:dyDescent="0.35">
      <c r="A69" s="10" t="s">
        <v>91</v>
      </c>
      <c r="B69" s="6">
        <v>0.47200000000000003</v>
      </c>
      <c r="C69" s="5">
        <v>7.2999999999999995E-2</v>
      </c>
      <c r="D69" s="1">
        <f t="shared" si="3"/>
        <v>0.39900000000000002</v>
      </c>
      <c r="E69" s="8">
        <f t="shared" si="4"/>
        <v>2.8725605713000002</v>
      </c>
    </row>
    <row r="70" spans="1:5" x14ac:dyDescent="0.35">
      <c r="A70" s="10" t="s">
        <v>92</v>
      </c>
      <c r="B70" s="6">
        <v>0.52800000000000002</v>
      </c>
      <c r="C70" s="5">
        <v>7.2999999999999995E-2</v>
      </c>
      <c r="D70" s="1">
        <f t="shared" si="3"/>
        <v>0.45500000000000002</v>
      </c>
      <c r="E70" s="8">
        <f t="shared" si="4"/>
        <v>3.3383993825000005</v>
      </c>
    </row>
    <row r="71" spans="1:5" x14ac:dyDescent="0.35">
      <c r="A71" s="10" t="s">
        <v>93</v>
      </c>
      <c r="B71" s="6">
        <v>0.496</v>
      </c>
      <c r="C71" s="5">
        <v>7.2999999999999995E-2</v>
      </c>
      <c r="D71" s="1">
        <f t="shared" si="3"/>
        <v>0.42299999999999999</v>
      </c>
      <c r="E71" s="8">
        <f t="shared" si="4"/>
        <v>3.0698162976999996</v>
      </c>
    </row>
    <row r="72" spans="1:5" x14ac:dyDescent="0.35">
      <c r="A72" s="10" t="s">
        <v>94</v>
      </c>
      <c r="B72" s="6">
        <v>0.51400000000000001</v>
      </c>
      <c r="C72" s="5">
        <v>7.2999999999999995E-2</v>
      </c>
      <c r="D72" s="1">
        <f t="shared" si="3"/>
        <v>0.441</v>
      </c>
      <c r="E72" s="8">
        <f t="shared" si="4"/>
        <v>3.2201102353</v>
      </c>
    </row>
    <row r="73" spans="1:5" x14ac:dyDescent="0.35">
      <c r="A73" s="10" t="s">
        <v>95</v>
      </c>
      <c r="B73" s="6">
        <v>0.51400000000000001</v>
      </c>
      <c r="C73" s="5">
        <v>7.2999999999999995E-2</v>
      </c>
      <c r="D73" s="1">
        <f t="shared" si="3"/>
        <v>0.441</v>
      </c>
      <c r="E73" s="8">
        <f t="shared" si="4"/>
        <v>3.2201102353</v>
      </c>
    </row>
    <row r="74" spans="1:5" x14ac:dyDescent="0.35">
      <c r="A74" s="10" t="s">
        <v>96</v>
      </c>
      <c r="B74" s="6">
        <v>0.60399999999999998</v>
      </c>
      <c r="C74" s="5">
        <v>7.2999999999999995E-2</v>
      </c>
      <c r="D74" s="1">
        <f t="shared" si="3"/>
        <v>0.53100000000000003</v>
      </c>
      <c r="E74" s="8">
        <f t="shared" si="4"/>
        <v>4.0018217593000003</v>
      </c>
    </row>
    <row r="75" spans="1:5" x14ac:dyDescent="0.35">
      <c r="A75" s="10" t="s">
        <v>97</v>
      </c>
      <c r="B75" s="6">
        <v>0.46300000000000002</v>
      </c>
      <c r="C75" s="5">
        <v>7.2999999999999995E-2</v>
      </c>
      <c r="D75" s="1">
        <f t="shared" si="3"/>
        <v>0.39</v>
      </c>
      <c r="E75" s="8">
        <f t="shared" si="4"/>
        <v>2.7995137300000006</v>
      </c>
    </row>
    <row r="76" spans="1:5" x14ac:dyDescent="0.35">
      <c r="A76" s="10" t="s">
        <v>98</v>
      </c>
      <c r="B76" s="6">
        <v>0.36699999999999999</v>
      </c>
      <c r="C76" s="5">
        <v>7.2999999999999995E-2</v>
      </c>
      <c r="D76" s="1">
        <f t="shared" si="3"/>
        <v>0.29399999999999998</v>
      </c>
      <c r="E76" s="8">
        <f t="shared" si="4"/>
        <v>2.0517093267999997</v>
      </c>
    </row>
    <row r="77" spans="1:5" x14ac:dyDescent="0.35">
      <c r="A77" s="10" t="s">
        <v>99</v>
      </c>
      <c r="B77" s="6">
        <v>0.315</v>
      </c>
      <c r="C77" s="5">
        <v>7.2999999999999995E-2</v>
      </c>
      <c r="D77" s="1">
        <f t="shared" si="3"/>
        <v>0.24199999999999999</v>
      </c>
      <c r="E77" s="8">
        <f t="shared" si="4"/>
        <v>1.6705931731999999</v>
      </c>
    </row>
    <row r="78" spans="1:5" x14ac:dyDescent="0.35">
      <c r="A78" s="10" t="s">
        <v>15</v>
      </c>
      <c r="B78" s="6">
        <v>0.32100000000000001</v>
      </c>
      <c r="C78" s="5">
        <v>7.2999999999999995E-2</v>
      </c>
      <c r="D78" s="1">
        <f t="shared" si="3"/>
        <v>0.248</v>
      </c>
      <c r="E78" s="8">
        <f t="shared" si="4"/>
        <v>1.7137093952000002</v>
      </c>
    </row>
    <row r="79" spans="1:5" x14ac:dyDescent="0.35">
      <c r="A79" s="10" t="s">
        <v>15</v>
      </c>
      <c r="B79" s="6">
        <v>0.70799999999999996</v>
      </c>
      <c r="C79" s="5">
        <v>7.2999999999999995E-2</v>
      </c>
      <c r="D79" s="1">
        <f t="shared" si="3"/>
        <v>0.63500000000000001</v>
      </c>
      <c r="E79" s="8">
        <f t="shared" si="4"/>
        <v>4.9679064424999995</v>
      </c>
    </row>
    <row r="80" spans="1:5" x14ac:dyDescent="0.35">
      <c r="A80" s="10" t="s">
        <v>16</v>
      </c>
      <c r="B80" s="6">
        <v>0.48799999999999999</v>
      </c>
      <c r="C80" s="5">
        <v>7.2999999999999995E-2</v>
      </c>
      <c r="D80" s="1">
        <f t="shared" ref="D80:D111" si="5">(B80-C80)</f>
        <v>0.41499999999999998</v>
      </c>
      <c r="E80" s="8">
        <f t="shared" ref="E80:E111" si="6">(3.1113*D80*D80)+(5.6615*D80)+(0.1183)</f>
        <v>3.0036661424999997</v>
      </c>
    </row>
    <row r="81" spans="1:5" x14ac:dyDescent="0.35">
      <c r="A81" s="10" t="s">
        <v>17</v>
      </c>
      <c r="B81" s="6">
        <v>0.312</v>
      </c>
      <c r="C81" s="5">
        <v>7.2999999999999995E-2</v>
      </c>
      <c r="D81" s="1">
        <f t="shared" si="5"/>
        <v>0.23899999999999999</v>
      </c>
      <c r="E81" s="8">
        <f t="shared" si="6"/>
        <v>1.6491190673</v>
      </c>
    </row>
    <row r="82" spans="1:5" x14ac:dyDescent="0.35">
      <c r="A82" s="10" t="s">
        <v>18</v>
      </c>
      <c r="B82" s="6">
        <v>0.54400000000000004</v>
      </c>
      <c r="C82" s="5">
        <v>7.2999999999999995E-2</v>
      </c>
      <c r="D82" s="1">
        <f t="shared" si="5"/>
        <v>0.47100000000000003</v>
      </c>
      <c r="E82" s="8">
        <f t="shared" si="6"/>
        <v>3.4750804033000002</v>
      </c>
    </row>
    <row r="83" spans="1:5" x14ac:dyDescent="0.35">
      <c r="A83" s="10" t="s">
        <v>21</v>
      </c>
      <c r="B83" s="6">
        <v>0.65300000000000002</v>
      </c>
      <c r="C83" s="5">
        <v>7.2999999999999995E-2</v>
      </c>
      <c r="D83" s="1">
        <f t="shared" si="5"/>
        <v>0.58000000000000007</v>
      </c>
      <c r="E83" s="8">
        <f t="shared" si="6"/>
        <v>4.4486113200000004</v>
      </c>
    </row>
    <row r="84" spans="1:5" x14ac:dyDescent="0.35">
      <c r="A84" s="10" t="s">
        <v>21</v>
      </c>
      <c r="B84" s="6">
        <v>0.64300000000000002</v>
      </c>
      <c r="C84" s="5">
        <v>7.2999999999999995E-2</v>
      </c>
      <c r="D84" s="1">
        <f t="shared" si="5"/>
        <v>0.57000000000000006</v>
      </c>
      <c r="E84" s="8">
        <f t="shared" si="6"/>
        <v>4.3562163700000003</v>
      </c>
    </row>
    <row r="85" spans="1:5" x14ac:dyDescent="0.35">
      <c r="A85" s="10" t="s">
        <v>23</v>
      </c>
      <c r="B85" s="6">
        <v>0.48699999999999999</v>
      </c>
      <c r="C85" s="5">
        <v>7.2999999999999995E-2</v>
      </c>
      <c r="D85" s="1">
        <f t="shared" si="5"/>
        <v>0.41399999999999998</v>
      </c>
      <c r="E85" s="8">
        <f t="shared" si="6"/>
        <v>2.9954253747999999</v>
      </c>
    </row>
    <row r="86" spans="1:5" x14ac:dyDescent="0.35">
      <c r="A86" s="10" t="s">
        <v>24</v>
      </c>
      <c r="B86" s="6">
        <v>0.375</v>
      </c>
      <c r="C86" s="5">
        <v>7.2999999999999995E-2</v>
      </c>
      <c r="D86" s="1">
        <f t="shared" si="5"/>
        <v>0.30199999999999999</v>
      </c>
      <c r="E86" s="8">
        <f t="shared" si="6"/>
        <v>2.1118360051999998</v>
      </c>
    </row>
    <row r="87" spans="1:5" x14ac:dyDescent="0.35">
      <c r="A87" s="10" t="s">
        <v>24</v>
      </c>
      <c r="B87" s="6">
        <v>0.38800000000000001</v>
      </c>
      <c r="C87" s="5">
        <v>7.2999999999999995E-2</v>
      </c>
      <c r="D87" s="1">
        <f t="shared" si="5"/>
        <v>0.315</v>
      </c>
      <c r="E87" s="8">
        <f t="shared" si="6"/>
        <v>2.2103912425000001</v>
      </c>
    </row>
    <row r="88" spans="1:5" x14ac:dyDescent="0.35">
      <c r="A88" s="10" t="s">
        <v>60</v>
      </c>
      <c r="B88" s="6">
        <v>0.34900000000000003</v>
      </c>
      <c r="C88" s="5">
        <v>7.2999999999999995E-2</v>
      </c>
      <c r="D88" s="1">
        <f t="shared" si="5"/>
        <v>0.27600000000000002</v>
      </c>
      <c r="E88" s="8">
        <f t="shared" si="6"/>
        <v>1.9178803888000002</v>
      </c>
    </row>
    <row r="89" spans="1:5" x14ac:dyDescent="0.35">
      <c r="A89" s="10" t="s">
        <v>16</v>
      </c>
      <c r="B89" s="6">
        <v>0.29099999999999998</v>
      </c>
      <c r="C89" s="5">
        <v>7.2999999999999995E-2</v>
      </c>
      <c r="D89" s="1">
        <f t="shared" si="5"/>
        <v>0.21799999999999997</v>
      </c>
      <c r="E89" s="8">
        <f t="shared" si="6"/>
        <v>1.5003684211999999</v>
      </c>
    </row>
    <row r="90" spans="1:5" x14ac:dyDescent="0.35">
      <c r="A90" s="10" t="s">
        <v>17</v>
      </c>
      <c r="B90" s="6">
        <v>0.53900000000000003</v>
      </c>
      <c r="C90" s="5">
        <v>7.2999999999999995E-2</v>
      </c>
      <c r="D90" s="1">
        <f t="shared" si="5"/>
        <v>0.46600000000000003</v>
      </c>
      <c r="E90" s="8">
        <f t="shared" si="6"/>
        <v>3.4321964628000003</v>
      </c>
    </row>
    <row r="91" spans="1:5" x14ac:dyDescent="0.35">
      <c r="A91" s="10" t="s">
        <v>18</v>
      </c>
      <c r="B91" s="6">
        <v>0.61599999999999999</v>
      </c>
      <c r="C91" s="5">
        <v>7.2999999999999995E-2</v>
      </c>
      <c r="D91" s="1">
        <f t="shared" si="5"/>
        <v>0.54300000000000004</v>
      </c>
      <c r="E91" s="8">
        <f t="shared" si="6"/>
        <v>4.1098581937000001</v>
      </c>
    </row>
    <row r="92" spans="1:5" x14ac:dyDescent="0.35">
      <c r="A92" s="10" t="s">
        <v>19</v>
      </c>
      <c r="B92" s="6">
        <v>0.59799999999999998</v>
      </c>
      <c r="C92" s="5">
        <v>7.2999999999999995E-2</v>
      </c>
      <c r="D92" s="1">
        <f t="shared" si="5"/>
        <v>0.52500000000000002</v>
      </c>
      <c r="E92" s="8">
        <f t="shared" si="6"/>
        <v>3.9481395625000002</v>
      </c>
    </row>
    <row r="93" spans="1:5" x14ac:dyDescent="0.35">
      <c r="A93" s="10" t="s">
        <v>20</v>
      </c>
      <c r="B93" s="6">
        <v>0.38</v>
      </c>
      <c r="C93" s="5">
        <v>7.2999999999999995E-2</v>
      </c>
      <c r="D93" s="1">
        <f t="shared" si="5"/>
        <v>0.307</v>
      </c>
      <c r="E93" s="8">
        <f t="shared" si="6"/>
        <v>2.1496174137000001</v>
      </c>
    </row>
    <row r="94" spans="1:5" x14ac:dyDescent="0.35">
      <c r="A94" s="10" t="s">
        <v>61</v>
      </c>
      <c r="B94" s="6">
        <v>0.34900000000000003</v>
      </c>
      <c r="C94" s="5">
        <v>7.2999999999999995E-2</v>
      </c>
      <c r="D94" s="1">
        <f t="shared" si="5"/>
        <v>0.27600000000000002</v>
      </c>
      <c r="E94" s="8">
        <f t="shared" si="6"/>
        <v>1.9178803888000002</v>
      </c>
    </row>
    <row r="95" spans="1:5" x14ac:dyDescent="0.35">
      <c r="A95" s="10" t="s">
        <v>62</v>
      </c>
      <c r="B95" s="6">
        <v>0.40300000000000002</v>
      </c>
      <c r="C95" s="5">
        <v>7.2999999999999995E-2</v>
      </c>
      <c r="D95" s="1">
        <f t="shared" si="5"/>
        <v>0.33</v>
      </c>
      <c r="E95" s="8">
        <f t="shared" si="6"/>
        <v>2.3254155700000005</v>
      </c>
    </row>
    <row r="96" spans="1:5" x14ac:dyDescent="0.35">
      <c r="A96" s="10" t="s">
        <v>63</v>
      </c>
      <c r="B96" s="6">
        <v>0.38400000000000001</v>
      </c>
      <c r="C96" s="5">
        <v>7.2999999999999995E-2</v>
      </c>
      <c r="D96" s="1">
        <f t="shared" si="5"/>
        <v>0.311</v>
      </c>
      <c r="E96" s="8">
        <f t="shared" si="6"/>
        <v>2.1799545472999999</v>
      </c>
    </row>
    <row r="97" spans="1:5" x14ac:dyDescent="0.35">
      <c r="A97" s="10" t="s">
        <v>65</v>
      </c>
      <c r="B97" s="6">
        <v>0.35100000000000003</v>
      </c>
      <c r="C97" s="5">
        <v>7.2999999999999995E-2</v>
      </c>
      <c r="D97" s="1">
        <f t="shared" si="5"/>
        <v>0.27800000000000002</v>
      </c>
      <c r="E97" s="8">
        <f t="shared" si="6"/>
        <v>1.9326507092000003</v>
      </c>
    </row>
    <row r="98" spans="1:5" x14ac:dyDescent="0.35">
      <c r="A98" s="10" t="s">
        <v>66</v>
      </c>
      <c r="B98" s="6">
        <v>0.308</v>
      </c>
      <c r="C98" s="5">
        <v>7.2999999999999995E-2</v>
      </c>
      <c r="D98" s="1">
        <f t="shared" si="5"/>
        <v>0.23499999999999999</v>
      </c>
      <c r="E98" s="8">
        <f t="shared" si="6"/>
        <v>1.6205740425000001</v>
      </c>
    </row>
    <row r="99" spans="1:5" x14ac:dyDescent="0.35">
      <c r="A99" s="10" t="s">
        <v>67</v>
      </c>
      <c r="B99" s="6">
        <v>0.439</v>
      </c>
      <c r="C99" s="5">
        <v>7.2999999999999995E-2</v>
      </c>
      <c r="D99" s="1">
        <f t="shared" si="5"/>
        <v>0.36599999999999999</v>
      </c>
      <c r="E99" s="8">
        <f t="shared" si="6"/>
        <v>2.6071863028000002</v>
      </c>
    </row>
    <row r="100" spans="1:5" x14ac:dyDescent="0.35">
      <c r="A100" s="10" t="s">
        <v>68</v>
      </c>
      <c r="B100" s="6">
        <v>0.49199999999999999</v>
      </c>
      <c r="C100" s="5">
        <v>7.2999999999999995E-2</v>
      </c>
      <c r="D100" s="1">
        <f t="shared" si="5"/>
        <v>0.41899999999999998</v>
      </c>
      <c r="E100" s="8">
        <f t="shared" si="6"/>
        <v>3.0366914392999997</v>
      </c>
    </row>
    <row r="101" spans="1:5" x14ac:dyDescent="0.35">
      <c r="A101" s="10" t="s">
        <v>69</v>
      </c>
      <c r="B101" s="6">
        <v>0.46</v>
      </c>
      <c r="C101" s="5">
        <v>7.2999999999999995E-2</v>
      </c>
      <c r="D101" s="1">
        <f t="shared" si="5"/>
        <v>0.38700000000000001</v>
      </c>
      <c r="E101" s="8">
        <f t="shared" si="6"/>
        <v>2.7752767897000004</v>
      </c>
    </row>
    <row r="102" spans="1:5" x14ac:dyDescent="0.35">
      <c r="A102" s="10" t="s">
        <v>70</v>
      </c>
      <c r="B102" s="6">
        <v>0.38700000000000001</v>
      </c>
      <c r="C102" s="5">
        <v>7.2999999999999995E-2</v>
      </c>
      <c r="D102" s="1">
        <f t="shared" si="5"/>
        <v>0.314</v>
      </c>
      <c r="E102" s="8">
        <f t="shared" si="6"/>
        <v>2.2027727348000004</v>
      </c>
    </row>
    <row r="103" spans="1:5" x14ac:dyDescent="0.35">
      <c r="A103" s="10" t="s">
        <v>47</v>
      </c>
      <c r="B103" s="6">
        <v>0.39800000000000002</v>
      </c>
      <c r="C103" s="5">
        <v>7.2999999999999995E-2</v>
      </c>
      <c r="D103" s="1">
        <f t="shared" si="5"/>
        <v>0.32500000000000001</v>
      </c>
      <c r="E103" s="8">
        <f t="shared" si="6"/>
        <v>2.2869185625000004</v>
      </c>
    </row>
    <row r="104" spans="1:5" x14ac:dyDescent="0.35">
      <c r="A104" s="10" t="s">
        <v>48</v>
      </c>
      <c r="B104" s="6">
        <v>0.32100000000000001</v>
      </c>
      <c r="C104" s="5">
        <v>7.2999999999999995E-2</v>
      </c>
      <c r="D104" s="1">
        <f t="shared" si="5"/>
        <v>0.248</v>
      </c>
      <c r="E104" s="8">
        <f t="shared" si="6"/>
        <v>1.7137093952000002</v>
      </c>
    </row>
    <row r="105" spans="1:5" x14ac:dyDescent="0.35">
      <c r="A105" s="10" t="s">
        <v>49</v>
      </c>
      <c r="B105" s="6">
        <v>0.34700000000000003</v>
      </c>
      <c r="C105" s="5">
        <v>7.2999999999999995E-2</v>
      </c>
      <c r="D105" s="1">
        <f t="shared" si="5"/>
        <v>0.27400000000000002</v>
      </c>
      <c r="E105" s="8">
        <f t="shared" si="6"/>
        <v>1.9031349588000002</v>
      </c>
    </row>
    <row r="106" spans="1:5" x14ac:dyDescent="0.35">
      <c r="A106" s="10" t="s">
        <v>50</v>
      </c>
      <c r="B106" s="6">
        <v>0.47900000000000004</v>
      </c>
      <c r="C106" s="5">
        <v>7.2999999999999995E-2</v>
      </c>
      <c r="D106" s="1">
        <f t="shared" si="5"/>
        <v>0.40600000000000003</v>
      </c>
      <c r="E106" s="8">
        <f t="shared" si="6"/>
        <v>2.9297232468000001</v>
      </c>
    </row>
    <row r="107" spans="1:5" x14ac:dyDescent="0.35">
      <c r="A107" s="10" t="s">
        <v>51</v>
      </c>
      <c r="B107" s="6">
        <v>0.56400000000000006</v>
      </c>
      <c r="C107" s="5">
        <v>7.2999999999999995E-2</v>
      </c>
      <c r="D107" s="1">
        <f t="shared" si="5"/>
        <v>0.49100000000000005</v>
      </c>
      <c r="E107" s="8">
        <f t="shared" si="6"/>
        <v>3.6481718153000005</v>
      </c>
    </row>
    <row r="108" spans="1:5" x14ac:dyDescent="0.35">
      <c r="A108" s="10" t="s">
        <v>52</v>
      </c>
      <c r="B108" s="6">
        <v>0.38700000000000001</v>
      </c>
      <c r="C108" s="5">
        <v>7.2999999999999995E-2</v>
      </c>
      <c r="D108" s="1">
        <f t="shared" si="5"/>
        <v>0.314</v>
      </c>
      <c r="E108" s="8">
        <f t="shared" si="6"/>
        <v>2.2027727348000004</v>
      </c>
    </row>
    <row r="109" spans="1:5" x14ac:dyDescent="0.35">
      <c r="A109" s="10" t="s">
        <v>53</v>
      </c>
      <c r="B109" s="6">
        <v>0.41500000000000004</v>
      </c>
      <c r="C109" s="5">
        <v>7.2999999999999995E-2</v>
      </c>
      <c r="D109" s="1">
        <f t="shared" si="5"/>
        <v>0.34200000000000003</v>
      </c>
      <c r="E109" s="8">
        <f t="shared" si="6"/>
        <v>2.4184430932000005</v>
      </c>
    </row>
    <row r="110" spans="1:5" x14ac:dyDescent="0.35">
      <c r="A110" s="10" t="s">
        <v>54</v>
      </c>
      <c r="B110" s="6">
        <v>0.35599999999999998</v>
      </c>
      <c r="C110" s="5">
        <v>7.2999999999999995E-2</v>
      </c>
      <c r="D110" s="1">
        <f t="shared" si="5"/>
        <v>0.28299999999999997</v>
      </c>
      <c r="E110" s="8">
        <f t="shared" si="6"/>
        <v>1.9696854056999999</v>
      </c>
    </row>
    <row r="111" spans="1:5" x14ac:dyDescent="0.35">
      <c r="A111" s="10" t="s">
        <v>55</v>
      </c>
      <c r="B111" s="6">
        <v>0.497</v>
      </c>
      <c r="C111" s="5">
        <v>7.2999999999999995E-2</v>
      </c>
      <c r="D111" s="1">
        <f t="shared" si="5"/>
        <v>0.42399999999999999</v>
      </c>
      <c r="E111" s="8">
        <f t="shared" si="6"/>
        <v>3.0781130688</v>
      </c>
    </row>
    <row r="112" spans="1:5" x14ac:dyDescent="0.35">
      <c r="A112" s="10" t="s">
        <v>56</v>
      </c>
      <c r="B112" s="6">
        <v>0.51500000000000001</v>
      </c>
      <c r="C112" s="5">
        <v>7.2999999999999995E-2</v>
      </c>
      <c r="D112" s="1">
        <f t="shared" ref="D112:D143" si="7">(B112-C112)</f>
        <v>0.442</v>
      </c>
      <c r="E112" s="8">
        <f t="shared" ref="E112:E143" si="8">(3.1113*D112*D112)+(5.6615*D112)+(0.1183)</f>
        <v>3.2285190132000001</v>
      </c>
    </row>
    <row r="113" spans="1:5" x14ac:dyDescent="0.35">
      <c r="A113" s="10" t="s">
        <v>35</v>
      </c>
      <c r="B113" s="6">
        <v>0.41799999999999998</v>
      </c>
      <c r="C113" s="5">
        <v>7.2999999999999995E-2</v>
      </c>
      <c r="D113" s="1">
        <f t="shared" si="7"/>
        <v>0.34499999999999997</v>
      </c>
      <c r="E113" s="8">
        <f t="shared" si="8"/>
        <v>2.4418399824999999</v>
      </c>
    </row>
    <row r="114" spans="1:5" x14ac:dyDescent="0.35">
      <c r="A114" s="10" t="s">
        <v>36</v>
      </c>
      <c r="B114" s="6">
        <v>0.34800000000000003</v>
      </c>
      <c r="C114" s="5">
        <v>7.2999999999999995E-2</v>
      </c>
      <c r="D114" s="1">
        <f t="shared" si="7"/>
        <v>0.27500000000000002</v>
      </c>
      <c r="E114" s="8">
        <f t="shared" si="8"/>
        <v>1.9105045625000003</v>
      </c>
    </row>
    <row r="115" spans="1:5" x14ac:dyDescent="0.35">
      <c r="A115" s="10" t="s">
        <v>37</v>
      </c>
      <c r="B115" s="6">
        <v>0.77700000000000002</v>
      </c>
      <c r="C115" s="5">
        <v>7.2999999999999995E-2</v>
      </c>
      <c r="D115" s="1">
        <f t="shared" si="7"/>
        <v>0.70400000000000007</v>
      </c>
      <c r="E115" s="8">
        <f t="shared" si="8"/>
        <v>5.6460060608000004</v>
      </c>
    </row>
    <row r="116" spans="1:5" x14ac:dyDescent="0.35">
      <c r="A116" s="10" t="s">
        <v>38</v>
      </c>
      <c r="B116" s="6">
        <v>0.499</v>
      </c>
      <c r="C116" s="5">
        <v>7.2999999999999995E-2</v>
      </c>
      <c r="D116" s="1">
        <f t="shared" si="7"/>
        <v>0.42599999999999999</v>
      </c>
      <c r="E116" s="8">
        <f t="shared" si="8"/>
        <v>3.0947252788000004</v>
      </c>
    </row>
    <row r="117" spans="1:5" x14ac:dyDescent="0.35">
      <c r="A117" s="10" t="s">
        <v>39</v>
      </c>
      <c r="B117" s="6">
        <v>0.55600000000000005</v>
      </c>
      <c r="C117" s="5">
        <v>7.2999999999999995E-2</v>
      </c>
      <c r="D117" s="1">
        <f t="shared" si="7"/>
        <v>0.48300000000000004</v>
      </c>
      <c r="E117" s="8">
        <f t="shared" si="8"/>
        <v>3.5786365657000005</v>
      </c>
    </row>
    <row r="118" spans="1:5" x14ac:dyDescent="0.35">
      <c r="A118" s="10" t="s">
        <v>40</v>
      </c>
      <c r="B118" s="6">
        <v>0.42899999999999999</v>
      </c>
      <c r="C118" s="5">
        <v>7.2999999999999995E-2</v>
      </c>
      <c r="D118" s="1">
        <f t="shared" si="7"/>
        <v>0.35599999999999998</v>
      </c>
      <c r="E118" s="8">
        <f t="shared" si="8"/>
        <v>2.5281077167999997</v>
      </c>
    </row>
    <row r="119" spans="1:5" x14ac:dyDescent="0.35">
      <c r="A119" s="10" t="s">
        <v>41</v>
      </c>
      <c r="B119" s="6">
        <v>0.35499999999999998</v>
      </c>
      <c r="C119" s="5">
        <v>7.2999999999999995E-2</v>
      </c>
      <c r="D119" s="1">
        <f t="shared" si="7"/>
        <v>0.28199999999999997</v>
      </c>
      <c r="E119" s="8">
        <f t="shared" si="8"/>
        <v>1.9622660211999998</v>
      </c>
    </row>
    <row r="120" spans="1:5" x14ac:dyDescent="0.35">
      <c r="A120" s="10" t="s">
        <v>42</v>
      </c>
      <c r="B120" s="6">
        <v>0.35899999999999999</v>
      </c>
      <c r="C120" s="5">
        <v>7.2999999999999995E-2</v>
      </c>
      <c r="D120" s="1">
        <f t="shared" si="7"/>
        <v>0.28599999999999998</v>
      </c>
      <c r="E120" s="8">
        <f t="shared" si="8"/>
        <v>1.9919808948</v>
      </c>
    </row>
    <row r="121" spans="1:5" x14ac:dyDescent="0.35">
      <c r="A121" s="10" t="s">
        <v>100</v>
      </c>
      <c r="B121" s="6">
        <v>0.51700000000000002</v>
      </c>
      <c r="C121" s="5">
        <v>7.2999999999999995E-2</v>
      </c>
      <c r="D121" s="1">
        <f t="shared" si="7"/>
        <v>0.44400000000000001</v>
      </c>
      <c r="E121" s="8">
        <f t="shared" si="8"/>
        <v>3.2453552368</v>
      </c>
    </row>
    <row r="122" spans="1:5" x14ac:dyDescent="0.35">
      <c r="A122" s="10" t="s">
        <v>101</v>
      </c>
      <c r="B122" s="6">
        <v>0.34600000000000003</v>
      </c>
      <c r="C122" s="5">
        <v>7.2999999999999995E-2</v>
      </c>
      <c r="D122" s="1">
        <f t="shared" si="7"/>
        <v>0.27300000000000002</v>
      </c>
      <c r="E122" s="8">
        <f t="shared" si="8"/>
        <v>1.8957715777000002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L122"/>
  <sheetViews>
    <sheetView workbookViewId="0">
      <selection activeCell="H120" sqref="H120"/>
    </sheetView>
  </sheetViews>
  <sheetFormatPr defaultRowHeight="14.5" x14ac:dyDescent="0.35"/>
  <cols>
    <col min="1" max="1" width="11.6328125" customWidth="1"/>
    <col min="2" max="2" width="11.08984375" customWidth="1"/>
    <col min="3" max="3" width="10.90625" customWidth="1"/>
    <col min="4" max="4" width="10.36328125" customWidth="1"/>
    <col min="5" max="5" width="11.453125" customWidth="1"/>
  </cols>
  <sheetData>
    <row r="2" spans="1:12" x14ac:dyDescent="0.35">
      <c r="A2" s="3">
        <v>1.44</v>
      </c>
      <c r="B2" s="6">
        <v>0.33</v>
      </c>
      <c r="C2" s="6">
        <v>1.1040000000000001</v>
      </c>
      <c r="D2" s="6">
        <v>0.39100000000000001</v>
      </c>
      <c r="E2" s="6">
        <v>0.47500000000000003</v>
      </c>
      <c r="F2" s="6">
        <v>0.64</v>
      </c>
      <c r="G2" s="6">
        <v>0.51</v>
      </c>
      <c r="H2" s="6">
        <v>0.53300000000000003</v>
      </c>
      <c r="I2" s="6">
        <v>0.57100000000000006</v>
      </c>
      <c r="J2" s="6">
        <v>0.64300000000000002</v>
      </c>
      <c r="K2" s="6">
        <v>0.75600000000000001</v>
      </c>
      <c r="L2" s="6">
        <v>0.73</v>
      </c>
    </row>
    <row r="3" spans="1:12" x14ac:dyDescent="0.35">
      <c r="A3" s="3">
        <v>0.93400000000000005</v>
      </c>
      <c r="B3" s="6">
        <v>0.52500000000000002</v>
      </c>
      <c r="C3" s="6">
        <v>1.0840000000000001</v>
      </c>
      <c r="D3" s="6">
        <v>0.49199999999999999</v>
      </c>
      <c r="E3" s="6">
        <v>0.378</v>
      </c>
      <c r="F3" s="6">
        <v>0.69100000000000006</v>
      </c>
      <c r="G3" s="6">
        <v>0.58099999999999996</v>
      </c>
      <c r="H3" s="6">
        <v>0.51800000000000002</v>
      </c>
      <c r="I3" s="6">
        <v>0.78800000000000003</v>
      </c>
      <c r="J3" s="6">
        <v>0.434</v>
      </c>
      <c r="K3" s="6">
        <v>0.45400000000000001</v>
      </c>
      <c r="L3" s="6">
        <v>0.84099999999999997</v>
      </c>
    </row>
    <row r="4" spans="1:12" x14ac:dyDescent="0.35">
      <c r="A4" s="3">
        <v>0.53600000000000003</v>
      </c>
      <c r="B4" s="6">
        <v>0.38500000000000001</v>
      </c>
      <c r="C4" s="6">
        <v>1.0249999999999999</v>
      </c>
      <c r="D4" s="6">
        <v>1.0620000000000001</v>
      </c>
      <c r="E4" s="6">
        <v>0.434</v>
      </c>
      <c r="F4" s="6">
        <v>0.70100000000000007</v>
      </c>
      <c r="G4" s="6">
        <v>1.387</v>
      </c>
      <c r="H4" s="6">
        <v>0.79200000000000004</v>
      </c>
      <c r="I4" s="6">
        <v>0.55300000000000005</v>
      </c>
      <c r="J4" s="6">
        <v>0.59299999999999997</v>
      </c>
      <c r="K4" s="6">
        <v>0.54100000000000004</v>
      </c>
      <c r="L4" s="6">
        <v>0.68400000000000005</v>
      </c>
    </row>
    <row r="5" spans="1:12" x14ac:dyDescent="0.35">
      <c r="A5" s="3">
        <v>0.32400000000000001</v>
      </c>
      <c r="B5" s="6">
        <v>0.35599999999999998</v>
      </c>
      <c r="C5" s="6">
        <v>0.63500000000000001</v>
      </c>
      <c r="D5" s="6">
        <v>0.55400000000000005</v>
      </c>
      <c r="E5" s="6">
        <v>0.86099999999999999</v>
      </c>
      <c r="F5" s="6">
        <v>0.90200000000000002</v>
      </c>
      <c r="G5" s="6">
        <v>0.371</v>
      </c>
      <c r="H5" s="6">
        <v>0.66500000000000004</v>
      </c>
      <c r="I5" s="6">
        <v>0.70899999999999996</v>
      </c>
      <c r="J5" s="6">
        <v>0.47400000000000003</v>
      </c>
      <c r="K5" s="6">
        <v>0.51800000000000002</v>
      </c>
      <c r="L5" s="6">
        <v>0.56700000000000006</v>
      </c>
    </row>
    <row r="6" spans="1:12" x14ac:dyDescent="0.35">
      <c r="A6" s="3">
        <v>0.23300000000000001</v>
      </c>
      <c r="B6" s="6">
        <v>0.39900000000000002</v>
      </c>
      <c r="C6" s="6">
        <v>0.58099999999999996</v>
      </c>
      <c r="D6" s="6">
        <v>0.48399999999999999</v>
      </c>
      <c r="E6" s="6">
        <v>1.248</v>
      </c>
      <c r="F6" s="6">
        <v>0.66100000000000003</v>
      </c>
      <c r="G6" s="6">
        <v>0.46200000000000002</v>
      </c>
      <c r="H6" s="6">
        <v>0.755</v>
      </c>
      <c r="I6" s="6">
        <v>0.52500000000000002</v>
      </c>
      <c r="J6" s="6">
        <v>0.82900000000000007</v>
      </c>
      <c r="K6" s="6">
        <v>0.65700000000000003</v>
      </c>
      <c r="L6" s="6">
        <v>0.51200000000000001</v>
      </c>
    </row>
    <row r="7" spans="1:12" x14ac:dyDescent="0.35">
      <c r="A7" s="5">
        <v>9.4E-2</v>
      </c>
      <c r="B7" s="6">
        <v>0.433</v>
      </c>
      <c r="C7" s="6">
        <v>0.51700000000000002</v>
      </c>
      <c r="D7" s="6">
        <v>0.53500000000000003</v>
      </c>
      <c r="E7" s="6">
        <v>0.55600000000000005</v>
      </c>
      <c r="F7" s="6">
        <v>0.66100000000000003</v>
      </c>
      <c r="G7" s="6">
        <v>0.89800000000000002</v>
      </c>
      <c r="H7" s="6">
        <v>0.78600000000000003</v>
      </c>
      <c r="I7" s="6">
        <v>0.59499999999999997</v>
      </c>
      <c r="J7" s="6">
        <v>0.54700000000000004</v>
      </c>
      <c r="K7" s="6">
        <v>0.63700000000000001</v>
      </c>
      <c r="L7" s="6">
        <v>0.72099999999999997</v>
      </c>
    </row>
    <row r="8" spans="1:12" x14ac:dyDescent="0.35">
      <c r="A8" s="6">
        <v>0.4</v>
      </c>
      <c r="B8" s="6">
        <v>0.40300000000000002</v>
      </c>
      <c r="C8" s="6">
        <v>0.38900000000000001</v>
      </c>
      <c r="D8" s="6">
        <v>0.41500000000000004</v>
      </c>
      <c r="E8" s="6">
        <v>0.56700000000000006</v>
      </c>
      <c r="F8" s="6">
        <v>0.64800000000000002</v>
      </c>
      <c r="G8" s="6">
        <v>0.42599999999999999</v>
      </c>
      <c r="H8" s="6">
        <v>0.73399999999999999</v>
      </c>
      <c r="I8" s="6">
        <v>0.55300000000000005</v>
      </c>
      <c r="J8" s="6">
        <v>0.66500000000000004</v>
      </c>
      <c r="K8" s="6">
        <v>0.70599999999999996</v>
      </c>
      <c r="L8" s="6">
        <v>0.50800000000000001</v>
      </c>
    </row>
    <row r="9" spans="1:12" x14ac:dyDescent="0.35">
      <c r="A9" s="6">
        <v>0.29299999999999998</v>
      </c>
      <c r="B9" s="6">
        <v>1.022</v>
      </c>
      <c r="C9" s="6">
        <v>0.34200000000000003</v>
      </c>
      <c r="D9" s="6">
        <v>0.41899999999999998</v>
      </c>
      <c r="E9" s="6">
        <v>1.002</v>
      </c>
      <c r="F9" s="6">
        <v>0.51300000000000001</v>
      </c>
      <c r="G9" s="6">
        <v>0.50700000000000001</v>
      </c>
      <c r="H9" s="6">
        <v>0.66800000000000004</v>
      </c>
      <c r="I9" s="6">
        <v>0.434</v>
      </c>
      <c r="J9" s="6">
        <v>0.59799999999999998</v>
      </c>
      <c r="K9" s="6">
        <v>0.45100000000000001</v>
      </c>
      <c r="L9" s="6">
        <v>0.45800000000000002</v>
      </c>
    </row>
    <row r="13" spans="1:12" x14ac:dyDescent="0.35">
      <c r="A13" s="22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22" t="s">
        <v>5</v>
      </c>
      <c r="B14" s="3">
        <v>1.44</v>
      </c>
      <c r="C14" s="1">
        <f>B14-B19</f>
        <v>1.3459999999999999</v>
      </c>
      <c r="D14" s="1">
        <v>40</v>
      </c>
      <c r="E14" s="8">
        <f>(9.7666*C14*C14)+(16.18*C14)+(0.3015)</f>
        <v>39.77408548559999</v>
      </c>
    </row>
    <row r="15" spans="1:12" x14ac:dyDescent="0.35">
      <c r="A15" s="22" t="s">
        <v>6</v>
      </c>
      <c r="B15" s="3">
        <v>0.93400000000000005</v>
      </c>
      <c r="C15" s="1">
        <f>B15-B19</f>
        <v>0.84000000000000008</v>
      </c>
      <c r="D15" s="1">
        <v>20</v>
      </c>
      <c r="E15" s="8">
        <f t="shared" ref="E15:E19" si="0">(9.7666*C15*C15)+(16.18*C15)+(0.3015)</f>
        <v>20.784012960000002</v>
      </c>
    </row>
    <row r="16" spans="1:12" x14ac:dyDescent="0.35">
      <c r="A16" s="22" t="s">
        <v>7</v>
      </c>
      <c r="B16" s="3">
        <v>0.53600000000000003</v>
      </c>
      <c r="C16" s="1">
        <f>B16-B19</f>
        <v>0.44200000000000006</v>
      </c>
      <c r="D16" s="1">
        <v>10</v>
      </c>
      <c r="E16" s="8">
        <f t="shared" si="0"/>
        <v>9.3611020424000024</v>
      </c>
    </row>
    <row r="17" spans="1:11" x14ac:dyDescent="0.35">
      <c r="A17" s="22" t="s">
        <v>8</v>
      </c>
      <c r="B17" s="3">
        <v>0.32400000000000001</v>
      </c>
      <c r="C17" s="1">
        <f>B17-B19</f>
        <v>0.23</v>
      </c>
      <c r="D17" s="1">
        <v>5</v>
      </c>
      <c r="E17" s="8">
        <f t="shared" si="0"/>
        <v>4.5395531399999998</v>
      </c>
    </row>
    <row r="18" spans="1:11" x14ac:dyDescent="0.35">
      <c r="A18" s="22" t="s">
        <v>9</v>
      </c>
      <c r="B18" s="3">
        <v>0.23300000000000001</v>
      </c>
      <c r="C18" s="1">
        <f>B18-B19</f>
        <v>0.13900000000000001</v>
      </c>
      <c r="D18" s="1">
        <v>2.5</v>
      </c>
      <c r="E18" s="8">
        <f t="shared" si="0"/>
        <v>2.7392204786000001</v>
      </c>
    </row>
    <row r="19" spans="1:11" x14ac:dyDescent="0.35">
      <c r="A19" s="22" t="s">
        <v>10</v>
      </c>
      <c r="B19" s="5">
        <v>9.4E-2</v>
      </c>
      <c r="C19" s="1">
        <f>B19-B19</f>
        <v>0</v>
      </c>
      <c r="D19" s="1">
        <v>0</v>
      </c>
      <c r="E19" s="8">
        <f t="shared" si="0"/>
        <v>0.30149999999999999</v>
      </c>
    </row>
    <row r="27" spans="1:11" x14ac:dyDescent="0.35">
      <c r="J27" s="9" t="s">
        <v>11</v>
      </c>
      <c r="K27" s="9"/>
    </row>
    <row r="31" spans="1:11" x14ac:dyDescent="0.35">
      <c r="A31" s="10" t="s">
        <v>12</v>
      </c>
      <c r="B31" s="6" t="s">
        <v>13</v>
      </c>
      <c r="C31" s="4" t="s">
        <v>10</v>
      </c>
      <c r="D31" s="1" t="s">
        <v>2</v>
      </c>
      <c r="E31" s="11" t="s">
        <v>4</v>
      </c>
    </row>
    <row r="32" spans="1:11" x14ac:dyDescent="0.35">
      <c r="A32" s="3" t="s">
        <v>103</v>
      </c>
      <c r="B32" s="3"/>
      <c r="C32" s="3"/>
      <c r="D32" s="3"/>
      <c r="E32" s="3"/>
    </row>
    <row r="33" spans="1:5" x14ac:dyDescent="0.35">
      <c r="A33" s="10" t="s">
        <v>14</v>
      </c>
      <c r="B33" s="6">
        <v>0.4</v>
      </c>
      <c r="C33" s="5">
        <v>9.4E-2</v>
      </c>
      <c r="D33" s="1">
        <f t="shared" ref="D33:D64" si="1">(B33-C33)</f>
        <v>0.30600000000000005</v>
      </c>
      <c r="E33" s="8">
        <f t="shared" ref="E33:E64" si="2">(9.7666*D33*D33)+(16.18*D33)+(0.3015)</f>
        <v>6.1670853576000013</v>
      </c>
    </row>
    <row r="34" spans="1:5" x14ac:dyDescent="0.35">
      <c r="A34" s="10" t="s">
        <v>14</v>
      </c>
      <c r="B34" s="6">
        <v>0.29299999999999998</v>
      </c>
      <c r="C34" s="5">
        <v>9.4E-2</v>
      </c>
      <c r="D34" s="1">
        <f t="shared" si="1"/>
        <v>0.19899999999999998</v>
      </c>
      <c r="E34" s="8">
        <f t="shared" si="2"/>
        <v>3.9080871265999995</v>
      </c>
    </row>
    <row r="35" spans="1:5" x14ac:dyDescent="0.35">
      <c r="A35" s="10" t="s">
        <v>14</v>
      </c>
      <c r="B35" s="6">
        <v>0.33</v>
      </c>
      <c r="C35" s="5">
        <v>9.4E-2</v>
      </c>
      <c r="D35" s="1">
        <f t="shared" si="1"/>
        <v>0.23600000000000002</v>
      </c>
      <c r="E35" s="8">
        <f t="shared" si="2"/>
        <v>4.6639405535999998</v>
      </c>
    </row>
    <row r="36" spans="1:5" x14ac:dyDescent="0.35">
      <c r="A36" s="10" t="s">
        <v>14</v>
      </c>
      <c r="B36" s="6">
        <v>0.52500000000000002</v>
      </c>
      <c r="C36" s="5">
        <v>9.4E-2</v>
      </c>
      <c r="D36" s="1">
        <f t="shared" si="1"/>
        <v>0.43100000000000005</v>
      </c>
      <c r="E36" s="8">
        <f t="shared" si="2"/>
        <v>9.0893333826000031</v>
      </c>
    </row>
    <row r="37" spans="1:5" x14ac:dyDescent="0.35">
      <c r="A37" s="10" t="s">
        <v>14</v>
      </c>
      <c r="B37" s="6">
        <v>0.38500000000000001</v>
      </c>
      <c r="C37" s="5">
        <v>9.4E-2</v>
      </c>
      <c r="D37" s="1">
        <f t="shared" si="1"/>
        <v>0.29100000000000004</v>
      </c>
      <c r="E37" s="8">
        <f t="shared" si="2"/>
        <v>5.8369254546000011</v>
      </c>
    </row>
    <row r="38" spans="1:5" x14ac:dyDescent="0.35">
      <c r="A38" s="10" t="s">
        <v>14</v>
      </c>
      <c r="B38" s="6">
        <v>0.35599999999999998</v>
      </c>
      <c r="C38" s="5">
        <v>9.4E-2</v>
      </c>
      <c r="D38" s="1">
        <f t="shared" si="1"/>
        <v>0.26200000000000001</v>
      </c>
      <c r="E38" s="8">
        <f t="shared" si="2"/>
        <v>5.2110784904000003</v>
      </c>
    </row>
    <row r="39" spans="1:5" x14ac:dyDescent="0.35">
      <c r="A39" s="10" t="s">
        <v>14</v>
      </c>
      <c r="B39" s="6">
        <v>0.39900000000000002</v>
      </c>
      <c r="C39" s="5">
        <v>9.4E-2</v>
      </c>
      <c r="D39" s="1">
        <f t="shared" si="1"/>
        <v>0.30500000000000005</v>
      </c>
      <c r="E39" s="8">
        <f t="shared" si="2"/>
        <v>6.1449379650000013</v>
      </c>
    </row>
    <row r="40" spans="1:5" x14ac:dyDescent="0.35">
      <c r="A40" s="10" t="s">
        <v>14</v>
      </c>
      <c r="B40" s="6">
        <v>0.433</v>
      </c>
      <c r="C40" s="5">
        <v>9.4E-2</v>
      </c>
      <c r="D40" s="1">
        <f t="shared" si="1"/>
        <v>0.33899999999999997</v>
      </c>
      <c r="E40" s="8">
        <f t="shared" si="2"/>
        <v>6.9089074385999991</v>
      </c>
    </row>
    <row r="41" spans="1:5" x14ac:dyDescent="0.35">
      <c r="A41" s="10" t="s">
        <v>14</v>
      </c>
      <c r="B41" s="6">
        <v>0.40300000000000002</v>
      </c>
      <c r="C41" s="5">
        <v>9.4E-2</v>
      </c>
      <c r="D41" s="1">
        <f t="shared" si="1"/>
        <v>0.30900000000000005</v>
      </c>
      <c r="E41" s="8">
        <f t="shared" si="2"/>
        <v>6.2336447346000012</v>
      </c>
    </row>
    <row r="42" spans="1:5" x14ac:dyDescent="0.35">
      <c r="A42" s="10" t="s">
        <v>14</v>
      </c>
      <c r="B42" s="6">
        <v>1.022</v>
      </c>
      <c r="C42" s="5">
        <v>9.4E-2</v>
      </c>
      <c r="D42" s="1">
        <f t="shared" si="1"/>
        <v>0.92800000000000005</v>
      </c>
      <c r="E42" s="8">
        <f t="shared" si="2"/>
        <v>23.727379654400004</v>
      </c>
    </row>
    <row r="43" spans="1:5" x14ac:dyDescent="0.35">
      <c r="A43" s="10" t="s">
        <v>15</v>
      </c>
      <c r="B43" s="6">
        <v>1.1040000000000001</v>
      </c>
      <c r="C43" s="5">
        <v>9.4E-2</v>
      </c>
      <c r="D43" s="1">
        <f t="shared" si="1"/>
        <v>1.01</v>
      </c>
      <c r="E43" s="8">
        <f t="shared" si="2"/>
        <v>26.60620866</v>
      </c>
    </row>
    <row r="44" spans="1:5" x14ac:dyDescent="0.35">
      <c r="A44" s="10" t="s">
        <v>16</v>
      </c>
      <c r="B44" s="6">
        <v>1.0840000000000001</v>
      </c>
      <c r="C44" s="5">
        <v>9.4E-2</v>
      </c>
      <c r="D44" s="1">
        <f t="shared" si="1"/>
        <v>0.9900000000000001</v>
      </c>
      <c r="E44" s="8">
        <f t="shared" si="2"/>
        <v>25.891944660000004</v>
      </c>
    </row>
    <row r="45" spans="1:5" x14ac:dyDescent="0.35">
      <c r="A45" s="10" t="s">
        <v>17</v>
      </c>
      <c r="B45" s="6">
        <v>1.0249999999999999</v>
      </c>
      <c r="C45" s="5">
        <v>9.4E-2</v>
      </c>
      <c r="D45" s="1">
        <f t="shared" si="1"/>
        <v>0.93099999999999994</v>
      </c>
      <c r="E45" s="8">
        <f t="shared" si="2"/>
        <v>23.830387982599998</v>
      </c>
    </row>
    <row r="46" spans="1:5" x14ac:dyDescent="0.35">
      <c r="A46" s="10" t="s">
        <v>18</v>
      </c>
      <c r="B46" s="6">
        <v>0.63500000000000001</v>
      </c>
      <c r="C46" s="5">
        <v>9.4E-2</v>
      </c>
      <c r="D46" s="1">
        <f t="shared" si="1"/>
        <v>0.54100000000000004</v>
      </c>
      <c r="E46" s="8">
        <f t="shared" si="2"/>
        <v>11.913378254600001</v>
      </c>
    </row>
    <row r="47" spans="1:5" x14ac:dyDescent="0.35">
      <c r="A47" s="10" t="s">
        <v>19</v>
      </c>
      <c r="B47" s="6">
        <v>0.58099999999999996</v>
      </c>
      <c r="C47" s="5">
        <v>9.4E-2</v>
      </c>
      <c r="D47" s="1">
        <f t="shared" si="1"/>
        <v>0.48699999999999999</v>
      </c>
      <c r="E47" s="8">
        <f t="shared" si="2"/>
        <v>10.4974947554</v>
      </c>
    </row>
    <row r="48" spans="1:5" x14ac:dyDescent="0.35">
      <c r="A48" s="10" t="s">
        <v>20</v>
      </c>
      <c r="B48" s="6">
        <v>0.51700000000000002</v>
      </c>
      <c r="C48" s="5">
        <v>9.4E-2</v>
      </c>
      <c r="D48" s="1">
        <f t="shared" si="1"/>
        <v>0.42300000000000004</v>
      </c>
      <c r="E48" s="8">
        <f t="shared" si="2"/>
        <v>8.8931679714000005</v>
      </c>
    </row>
    <row r="49" spans="1:5" x14ac:dyDescent="0.35">
      <c r="A49" s="10" t="s">
        <v>21</v>
      </c>
      <c r="B49" s="6">
        <v>0.38900000000000001</v>
      </c>
      <c r="C49" s="5">
        <v>9.4E-2</v>
      </c>
      <c r="D49" s="1">
        <f t="shared" si="1"/>
        <v>0.29500000000000004</v>
      </c>
      <c r="E49" s="8">
        <f t="shared" si="2"/>
        <v>5.9245383650000001</v>
      </c>
    </row>
    <row r="50" spans="1:5" x14ac:dyDescent="0.35">
      <c r="A50" s="10" t="s">
        <v>22</v>
      </c>
      <c r="B50" s="6">
        <v>0.34200000000000003</v>
      </c>
      <c r="C50" s="5">
        <v>9.4E-2</v>
      </c>
      <c r="D50" s="1">
        <f t="shared" si="1"/>
        <v>0.24800000000000003</v>
      </c>
      <c r="E50" s="8">
        <f t="shared" si="2"/>
        <v>4.9148249664000003</v>
      </c>
    </row>
    <row r="51" spans="1:5" x14ac:dyDescent="0.35">
      <c r="A51" s="10" t="s">
        <v>23</v>
      </c>
      <c r="B51" s="6">
        <v>0.39100000000000001</v>
      </c>
      <c r="C51" s="5">
        <v>9.4E-2</v>
      </c>
      <c r="D51" s="1">
        <f t="shared" si="1"/>
        <v>0.29700000000000004</v>
      </c>
      <c r="E51" s="8">
        <f t="shared" si="2"/>
        <v>5.9684620194000013</v>
      </c>
    </row>
    <row r="52" spans="1:5" x14ac:dyDescent="0.35">
      <c r="A52" s="10" t="s">
        <v>24</v>
      </c>
      <c r="B52" s="6">
        <v>0.49199999999999999</v>
      </c>
      <c r="C52" s="5">
        <v>9.4E-2</v>
      </c>
      <c r="D52" s="1">
        <f t="shared" si="1"/>
        <v>0.39800000000000002</v>
      </c>
      <c r="E52" s="8">
        <f t="shared" si="2"/>
        <v>8.2882085064000002</v>
      </c>
    </row>
    <row r="53" spans="1:5" x14ac:dyDescent="0.35">
      <c r="A53" s="10" t="s">
        <v>60</v>
      </c>
      <c r="B53" s="6">
        <v>1.0620000000000001</v>
      </c>
      <c r="C53" s="5">
        <v>9.4E-2</v>
      </c>
      <c r="D53" s="1">
        <f t="shared" si="1"/>
        <v>0.96800000000000008</v>
      </c>
      <c r="E53" s="8">
        <f t="shared" si="2"/>
        <v>25.115278598400003</v>
      </c>
    </row>
    <row r="54" spans="1:5" x14ac:dyDescent="0.35">
      <c r="A54" s="10" t="s">
        <v>25</v>
      </c>
      <c r="B54" s="6">
        <v>0.55400000000000005</v>
      </c>
      <c r="C54" s="5">
        <v>9.4E-2</v>
      </c>
      <c r="D54" s="1">
        <f t="shared" si="1"/>
        <v>0.46000000000000008</v>
      </c>
      <c r="E54" s="8">
        <f t="shared" si="2"/>
        <v>9.810912560000002</v>
      </c>
    </row>
    <row r="55" spans="1:5" x14ac:dyDescent="0.35">
      <c r="A55" s="10" t="s">
        <v>26</v>
      </c>
      <c r="B55" s="6">
        <v>0.48399999999999999</v>
      </c>
      <c r="C55" s="5">
        <v>9.4E-2</v>
      </c>
      <c r="D55" s="1">
        <f t="shared" si="1"/>
        <v>0.39</v>
      </c>
      <c r="E55" s="8">
        <f t="shared" si="2"/>
        <v>8.0971998599999999</v>
      </c>
    </row>
    <row r="56" spans="1:5" x14ac:dyDescent="0.35">
      <c r="A56" s="10" t="s">
        <v>27</v>
      </c>
      <c r="B56" s="6">
        <v>0.53500000000000003</v>
      </c>
      <c r="C56" s="5">
        <v>9.4E-2</v>
      </c>
      <c r="D56" s="1">
        <f t="shared" si="1"/>
        <v>0.44100000000000006</v>
      </c>
      <c r="E56" s="8">
        <f t="shared" si="2"/>
        <v>9.3362981346000016</v>
      </c>
    </row>
    <row r="57" spans="1:5" x14ac:dyDescent="0.35">
      <c r="A57" s="10" t="s">
        <v>28</v>
      </c>
      <c r="B57" s="6">
        <v>0.41500000000000004</v>
      </c>
      <c r="C57" s="5">
        <v>9.4E-2</v>
      </c>
      <c r="D57" s="1">
        <f t="shared" si="1"/>
        <v>0.32100000000000006</v>
      </c>
      <c r="E57" s="8">
        <f t="shared" si="2"/>
        <v>6.5016402306000014</v>
      </c>
    </row>
    <row r="58" spans="1:5" x14ac:dyDescent="0.35">
      <c r="A58" s="10" t="s">
        <v>29</v>
      </c>
      <c r="B58" s="6">
        <v>0.41899999999999998</v>
      </c>
      <c r="C58" s="5">
        <v>9.4E-2</v>
      </c>
      <c r="D58" s="1">
        <f t="shared" si="1"/>
        <v>0.32499999999999996</v>
      </c>
      <c r="E58" s="8">
        <f t="shared" si="2"/>
        <v>6.5915971249999989</v>
      </c>
    </row>
    <row r="59" spans="1:5" x14ac:dyDescent="0.35">
      <c r="A59" s="10" t="s">
        <v>30</v>
      </c>
      <c r="B59" s="6">
        <v>0.47500000000000003</v>
      </c>
      <c r="C59" s="5">
        <v>9.4E-2</v>
      </c>
      <c r="D59" s="1">
        <f t="shared" si="1"/>
        <v>0.38100000000000001</v>
      </c>
      <c r="E59" s="8">
        <f t="shared" si="2"/>
        <v>7.8838094225999997</v>
      </c>
    </row>
    <row r="60" spans="1:5" x14ac:dyDescent="0.35">
      <c r="A60" s="10" t="s">
        <v>31</v>
      </c>
      <c r="B60" s="6">
        <v>0.378</v>
      </c>
      <c r="C60" s="5">
        <v>9.4E-2</v>
      </c>
      <c r="D60" s="1">
        <f t="shared" si="1"/>
        <v>0.28400000000000003</v>
      </c>
      <c r="E60" s="8">
        <f t="shared" si="2"/>
        <v>5.6843548896000007</v>
      </c>
    </row>
    <row r="61" spans="1:5" x14ac:dyDescent="0.35">
      <c r="A61" s="10" t="s">
        <v>32</v>
      </c>
      <c r="B61" s="6">
        <v>0.434</v>
      </c>
      <c r="C61" s="5">
        <v>9.4E-2</v>
      </c>
      <c r="D61" s="1">
        <f t="shared" si="1"/>
        <v>0.33999999999999997</v>
      </c>
      <c r="E61" s="8">
        <f t="shared" si="2"/>
        <v>6.9317189599999987</v>
      </c>
    </row>
    <row r="62" spans="1:5" x14ac:dyDescent="0.35">
      <c r="A62" s="10" t="s">
        <v>33</v>
      </c>
      <c r="B62" s="6">
        <v>0.86099999999999999</v>
      </c>
      <c r="C62" s="5">
        <v>9.4E-2</v>
      </c>
      <c r="D62" s="1">
        <f t="shared" si="1"/>
        <v>0.76700000000000002</v>
      </c>
      <c r="E62" s="8">
        <f t="shared" si="2"/>
        <v>18.457143347400002</v>
      </c>
    </row>
    <row r="63" spans="1:5" x14ac:dyDescent="0.35">
      <c r="A63" s="10" t="s">
        <v>34</v>
      </c>
      <c r="B63" s="6">
        <v>1.248</v>
      </c>
      <c r="C63" s="5">
        <v>9.4E-2</v>
      </c>
      <c r="D63" s="1">
        <f t="shared" si="1"/>
        <v>1.1539999999999999</v>
      </c>
      <c r="E63" s="8">
        <f t="shared" si="2"/>
        <v>31.979557485599997</v>
      </c>
    </row>
    <row r="64" spans="1:5" x14ac:dyDescent="0.35">
      <c r="A64" s="10" t="s">
        <v>35</v>
      </c>
      <c r="B64" s="6">
        <v>0.55600000000000005</v>
      </c>
      <c r="C64" s="5">
        <v>9.4E-2</v>
      </c>
      <c r="D64" s="1">
        <f t="shared" si="1"/>
        <v>0.46200000000000008</v>
      </c>
      <c r="E64" s="8">
        <f t="shared" si="2"/>
        <v>9.8612821704000027</v>
      </c>
    </row>
    <row r="65" spans="1:5" x14ac:dyDescent="0.35">
      <c r="A65" s="10" t="s">
        <v>36</v>
      </c>
      <c r="B65" s="6">
        <v>0.56700000000000006</v>
      </c>
      <c r="C65" s="5">
        <v>9.4E-2</v>
      </c>
      <c r="D65" s="1">
        <f t="shared" ref="D65:D96" si="3">(B65-C65)</f>
        <v>0.47300000000000009</v>
      </c>
      <c r="E65" s="8">
        <f t="shared" ref="E65:E96" si="4">(9.7666*D65*D65)+(16.18*D65)+(0.3015)</f>
        <v>10.139711651400003</v>
      </c>
    </row>
    <row r="66" spans="1:5" x14ac:dyDescent="0.35">
      <c r="A66" s="10" t="s">
        <v>37</v>
      </c>
      <c r="B66" s="6">
        <v>1.002</v>
      </c>
      <c r="C66" s="5">
        <v>9.4E-2</v>
      </c>
      <c r="D66" s="1">
        <f t="shared" si="3"/>
        <v>0.90800000000000003</v>
      </c>
      <c r="E66" s="8">
        <f t="shared" si="4"/>
        <v>23.045150102400001</v>
      </c>
    </row>
    <row r="67" spans="1:5" x14ac:dyDescent="0.35">
      <c r="A67" s="10" t="s">
        <v>38</v>
      </c>
      <c r="B67" s="6">
        <v>0.64</v>
      </c>
      <c r="C67" s="5">
        <v>9.4E-2</v>
      </c>
      <c r="D67" s="1">
        <f t="shared" si="3"/>
        <v>0.54600000000000004</v>
      </c>
      <c r="E67" s="8">
        <f t="shared" si="4"/>
        <v>12.0473597256</v>
      </c>
    </row>
    <row r="68" spans="1:5" x14ac:dyDescent="0.35">
      <c r="A68" s="10" t="s">
        <v>39</v>
      </c>
      <c r="B68" s="6">
        <v>0.69100000000000006</v>
      </c>
      <c r="C68" s="5">
        <v>9.4E-2</v>
      </c>
      <c r="D68" s="1">
        <f t="shared" si="3"/>
        <v>0.59700000000000009</v>
      </c>
      <c r="E68" s="8">
        <f t="shared" si="4"/>
        <v>13.441864139400003</v>
      </c>
    </row>
    <row r="69" spans="1:5" x14ac:dyDescent="0.35">
      <c r="A69" s="10" t="s">
        <v>40</v>
      </c>
      <c r="B69" s="6">
        <v>0.70100000000000007</v>
      </c>
      <c r="C69" s="5">
        <v>9.4E-2</v>
      </c>
      <c r="D69" s="1">
        <f t="shared" si="3"/>
        <v>0.6070000000000001</v>
      </c>
      <c r="E69" s="8">
        <f t="shared" si="4"/>
        <v>13.721254003400002</v>
      </c>
    </row>
    <row r="70" spans="1:5" x14ac:dyDescent="0.35">
      <c r="A70" s="10" t="s">
        <v>41</v>
      </c>
      <c r="B70" s="6">
        <v>0.90200000000000002</v>
      </c>
      <c r="C70" s="5">
        <v>9.4E-2</v>
      </c>
      <c r="D70" s="1">
        <f t="shared" si="3"/>
        <v>0.80800000000000005</v>
      </c>
      <c r="E70" s="8">
        <f t="shared" si="4"/>
        <v>19.7512015424</v>
      </c>
    </row>
    <row r="71" spans="1:5" x14ac:dyDescent="0.35">
      <c r="A71" s="10" t="s">
        <v>42</v>
      </c>
      <c r="B71" s="6">
        <v>0.66100000000000003</v>
      </c>
      <c r="C71" s="5">
        <v>9.4E-2</v>
      </c>
      <c r="D71" s="1">
        <f t="shared" si="3"/>
        <v>0.56700000000000006</v>
      </c>
      <c r="E71" s="8">
        <f t="shared" si="4"/>
        <v>12.615414467400003</v>
      </c>
    </row>
    <row r="72" spans="1:5" x14ac:dyDescent="0.35">
      <c r="A72" s="10" t="s">
        <v>43</v>
      </c>
      <c r="B72" s="6">
        <v>0.66100000000000003</v>
      </c>
      <c r="C72" s="5">
        <v>9.4E-2</v>
      </c>
      <c r="D72" s="1">
        <f t="shared" si="3"/>
        <v>0.56700000000000006</v>
      </c>
      <c r="E72" s="8">
        <f t="shared" si="4"/>
        <v>12.615414467400003</v>
      </c>
    </row>
    <row r="73" spans="1:5" x14ac:dyDescent="0.35">
      <c r="A73" s="10" t="s">
        <v>43</v>
      </c>
      <c r="B73" s="6">
        <v>0.64800000000000002</v>
      </c>
      <c r="C73" s="5">
        <v>9.4E-2</v>
      </c>
      <c r="D73" s="1">
        <f t="shared" si="3"/>
        <v>0.55400000000000005</v>
      </c>
      <c r="E73" s="8">
        <f t="shared" si="4"/>
        <v>12.262745805600002</v>
      </c>
    </row>
    <row r="74" spans="1:5" x14ac:dyDescent="0.35">
      <c r="A74" s="10" t="s">
        <v>43</v>
      </c>
      <c r="B74" s="6">
        <v>0.51300000000000001</v>
      </c>
      <c r="C74" s="5">
        <v>9.4E-2</v>
      </c>
      <c r="D74" s="1">
        <f t="shared" si="3"/>
        <v>0.41900000000000004</v>
      </c>
      <c r="E74" s="8">
        <f t="shared" si="4"/>
        <v>8.7955540626000026</v>
      </c>
    </row>
    <row r="75" spans="1:5" x14ac:dyDescent="0.35">
      <c r="A75" s="10" t="s">
        <v>43</v>
      </c>
      <c r="B75" s="6">
        <v>0.51</v>
      </c>
      <c r="C75" s="5">
        <v>9.4E-2</v>
      </c>
      <c r="D75" s="1">
        <f t="shared" si="3"/>
        <v>0.41600000000000004</v>
      </c>
      <c r="E75" s="8">
        <f t="shared" si="4"/>
        <v>8.7225487296000015</v>
      </c>
    </row>
    <row r="76" spans="1:5" x14ac:dyDescent="0.35">
      <c r="A76" s="10" t="s">
        <v>43</v>
      </c>
      <c r="B76" s="6">
        <v>0.58099999999999996</v>
      </c>
      <c r="C76" s="5">
        <v>9.4E-2</v>
      </c>
      <c r="D76" s="1">
        <f t="shared" si="3"/>
        <v>0.48699999999999999</v>
      </c>
      <c r="E76" s="8">
        <f t="shared" si="4"/>
        <v>10.4974947554</v>
      </c>
    </row>
    <row r="77" spans="1:5" x14ac:dyDescent="0.35">
      <c r="A77" s="10" t="s">
        <v>43</v>
      </c>
      <c r="B77" s="6">
        <v>1.387</v>
      </c>
      <c r="C77" s="5">
        <v>9.4E-2</v>
      </c>
      <c r="D77" s="1">
        <f t="shared" si="3"/>
        <v>1.2929999999999999</v>
      </c>
      <c r="E77" s="8">
        <f t="shared" si="4"/>
        <v>37.550520443399996</v>
      </c>
    </row>
    <row r="78" spans="1:5" x14ac:dyDescent="0.35">
      <c r="A78" s="10" t="s">
        <v>43</v>
      </c>
      <c r="B78" s="6">
        <v>0.371</v>
      </c>
      <c r="C78" s="5">
        <v>9.4E-2</v>
      </c>
      <c r="D78" s="1">
        <f t="shared" si="3"/>
        <v>0.27700000000000002</v>
      </c>
      <c r="E78" s="8">
        <f t="shared" si="4"/>
        <v>5.5327414514000006</v>
      </c>
    </row>
    <row r="79" spans="1:5" x14ac:dyDescent="0.35">
      <c r="A79" s="10" t="s">
        <v>43</v>
      </c>
      <c r="B79" s="6">
        <v>0.46200000000000002</v>
      </c>
      <c r="C79" s="5">
        <v>9.4E-2</v>
      </c>
      <c r="D79" s="1">
        <f t="shared" si="3"/>
        <v>0.36799999999999999</v>
      </c>
      <c r="E79" s="8">
        <f t="shared" si="4"/>
        <v>7.5783720383999995</v>
      </c>
    </row>
    <row r="80" spans="1:5" x14ac:dyDescent="0.35">
      <c r="A80" s="10" t="s">
        <v>43</v>
      </c>
      <c r="B80" s="6">
        <v>0.89800000000000002</v>
      </c>
      <c r="C80" s="5">
        <v>9.4E-2</v>
      </c>
      <c r="D80" s="1">
        <f t="shared" si="3"/>
        <v>0.80400000000000005</v>
      </c>
      <c r="E80" s="8">
        <f t="shared" si="4"/>
        <v>19.623506505600002</v>
      </c>
    </row>
    <row r="81" spans="1:5" x14ac:dyDescent="0.35">
      <c r="A81" s="10" t="s">
        <v>43</v>
      </c>
      <c r="B81" s="6">
        <v>0.42599999999999999</v>
      </c>
      <c r="C81" s="5">
        <v>9.4E-2</v>
      </c>
      <c r="D81" s="1">
        <f t="shared" si="3"/>
        <v>0.33199999999999996</v>
      </c>
      <c r="E81" s="8">
        <f t="shared" si="4"/>
        <v>6.7497737183999993</v>
      </c>
    </row>
    <row r="82" spans="1:5" x14ac:dyDescent="0.35">
      <c r="A82" s="10" t="s">
        <v>44</v>
      </c>
      <c r="B82" s="6">
        <v>0.50700000000000001</v>
      </c>
      <c r="C82" s="5">
        <v>9.4E-2</v>
      </c>
      <c r="D82" s="1">
        <f t="shared" si="3"/>
        <v>0.41300000000000003</v>
      </c>
      <c r="E82" s="8">
        <f t="shared" si="4"/>
        <v>8.6497191954000012</v>
      </c>
    </row>
    <row r="83" spans="1:5" x14ac:dyDescent="0.35">
      <c r="A83" s="10" t="s">
        <v>44</v>
      </c>
      <c r="B83" s="6">
        <v>0.53300000000000003</v>
      </c>
      <c r="C83" s="5">
        <v>9.4E-2</v>
      </c>
      <c r="D83" s="1">
        <f t="shared" si="3"/>
        <v>0.43900000000000006</v>
      </c>
      <c r="E83" s="8">
        <f t="shared" si="4"/>
        <v>9.2867489186000025</v>
      </c>
    </row>
    <row r="84" spans="1:5" x14ac:dyDescent="0.35">
      <c r="A84" s="10" t="s">
        <v>44</v>
      </c>
      <c r="B84" s="6">
        <v>0.51800000000000002</v>
      </c>
      <c r="C84" s="5">
        <v>9.4E-2</v>
      </c>
      <c r="D84" s="1">
        <f t="shared" si="3"/>
        <v>0.42400000000000004</v>
      </c>
      <c r="E84" s="8">
        <f t="shared" si="4"/>
        <v>8.9176202816000014</v>
      </c>
    </row>
    <row r="85" spans="1:5" x14ac:dyDescent="0.35">
      <c r="A85" s="10" t="s">
        <v>44</v>
      </c>
      <c r="B85" s="6">
        <v>0.79200000000000004</v>
      </c>
      <c r="C85" s="5">
        <v>9.4E-2</v>
      </c>
      <c r="D85" s="1">
        <f t="shared" si="3"/>
        <v>0.69800000000000006</v>
      </c>
      <c r="E85" s="8">
        <f t="shared" si="4"/>
        <v>16.353466586400003</v>
      </c>
    </row>
    <row r="86" spans="1:5" x14ac:dyDescent="0.35">
      <c r="A86" s="10" t="s">
        <v>44</v>
      </c>
      <c r="B86" s="6">
        <v>0.66500000000000004</v>
      </c>
      <c r="C86" s="5">
        <v>9.4E-2</v>
      </c>
      <c r="D86" s="1">
        <f t="shared" si="3"/>
        <v>0.57100000000000006</v>
      </c>
      <c r="E86" s="8">
        <f t="shared" si="4"/>
        <v>12.724592030600002</v>
      </c>
    </row>
    <row r="87" spans="1:5" x14ac:dyDescent="0.35">
      <c r="A87" s="10" t="s">
        <v>44</v>
      </c>
      <c r="B87" s="6">
        <v>0.755</v>
      </c>
      <c r="C87" s="5">
        <v>9.4E-2</v>
      </c>
      <c r="D87" s="1">
        <f t="shared" si="3"/>
        <v>0.66100000000000003</v>
      </c>
      <c r="E87" s="8">
        <f t="shared" si="4"/>
        <v>15.263712638600001</v>
      </c>
    </row>
    <row r="88" spans="1:5" x14ac:dyDescent="0.35">
      <c r="A88" s="10" t="s">
        <v>45</v>
      </c>
      <c r="B88" s="6">
        <v>0.78600000000000003</v>
      </c>
      <c r="C88" s="5">
        <v>9.4E-2</v>
      </c>
      <c r="D88" s="1">
        <f t="shared" si="3"/>
        <v>0.69200000000000006</v>
      </c>
      <c r="E88" s="8">
        <f t="shared" si="4"/>
        <v>16.174933142400004</v>
      </c>
    </row>
    <row r="89" spans="1:5" x14ac:dyDescent="0.35">
      <c r="A89" s="10" t="s">
        <v>46</v>
      </c>
      <c r="B89" s="6">
        <v>0.73399999999999999</v>
      </c>
      <c r="C89" s="5">
        <v>9.4E-2</v>
      </c>
      <c r="D89" s="1">
        <f t="shared" si="3"/>
        <v>0.64</v>
      </c>
      <c r="E89" s="8">
        <f t="shared" si="4"/>
        <v>14.65709936</v>
      </c>
    </row>
    <row r="90" spans="1:5" x14ac:dyDescent="0.35">
      <c r="A90" s="10" t="s">
        <v>46</v>
      </c>
      <c r="B90" s="6">
        <v>0.66800000000000004</v>
      </c>
      <c r="C90" s="5">
        <v>9.4E-2</v>
      </c>
      <c r="D90" s="1">
        <f t="shared" si="3"/>
        <v>0.57400000000000007</v>
      </c>
      <c r="E90" s="8">
        <f t="shared" si="4"/>
        <v>12.806680301600002</v>
      </c>
    </row>
    <row r="91" spans="1:5" x14ac:dyDescent="0.35">
      <c r="A91" s="10" t="s">
        <v>47</v>
      </c>
      <c r="B91" s="6">
        <v>0.57100000000000006</v>
      </c>
      <c r="C91" s="5">
        <v>9.4E-2</v>
      </c>
      <c r="D91" s="1">
        <f t="shared" si="3"/>
        <v>0.47700000000000009</v>
      </c>
      <c r="E91" s="8">
        <f t="shared" si="4"/>
        <v>10.241544731400003</v>
      </c>
    </row>
    <row r="92" spans="1:5" x14ac:dyDescent="0.35">
      <c r="A92" s="10" t="s">
        <v>48</v>
      </c>
      <c r="B92" s="6">
        <v>0.78800000000000003</v>
      </c>
      <c r="C92" s="5">
        <v>9.4E-2</v>
      </c>
      <c r="D92" s="1">
        <f t="shared" si="3"/>
        <v>0.69400000000000006</v>
      </c>
      <c r="E92" s="8">
        <f t="shared" si="4"/>
        <v>16.2343661576</v>
      </c>
    </row>
    <row r="93" spans="1:5" x14ac:dyDescent="0.35">
      <c r="A93" s="10" t="s">
        <v>49</v>
      </c>
      <c r="B93" s="6">
        <v>0.55300000000000005</v>
      </c>
      <c r="C93" s="5">
        <v>9.4E-2</v>
      </c>
      <c r="D93" s="1">
        <f t="shared" si="3"/>
        <v>0.45900000000000007</v>
      </c>
      <c r="E93" s="8">
        <f t="shared" si="4"/>
        <v>9.7857570546000012</v>
      </c>
    </row>
    <row r="94" spans="1:5" x14ac:dyDescent="0.35">
      <c r="A94" s="10" t="s">
        <v>50</v>
      </c>
      <c r="B94" s="6">
        <v>0.70899999999999996</v>
      </c>
      <c r="C94" s="5">
        <v>9.4E-2</v>
      </c>
      <c r="D94" s="1">
        <f t="shared" si="3"/>
        <v>0.61499999999999999</v>
      </c>
      <c r="E94" s="8">
        <f t="shared" si="4"/>
        <v>13.946172284999999</v>
      </c>
    </row>
    <row r="95" spans="1:5" x14ac:dyDescent="0.35">
      <c r="A95" s="10" t="s">
        <v>51</v>
      </c>
      <c r="B95" s="6">
        <v>0.52500000000000002</v>
      </c>
      <c r="C95" s="5">
        <v>9.4E-2</v>
      </c>
      <c r="D95" s="1">
        <f t="shared" si="3"/>
        <v>0.43100000000000005</v>
      </c>
      <c r="E95" s="8">
        <f t="shared" si="4"/>
        <v>9.0893333826000031</v>
      </c>
    </row>
    <row r="96" spans="1:5" x14ac:dyDescent="0.35">
      <c r="A96" s="10" t="s">
        <v>52</v>
      </c>
      <c r="B96" s="6">
        <v>0.59499999999999997</v>
      </c>
      <c r="C96" s="5">
        <v>9.4E-2</v>
      </c>
      <c r="D96" s="1">
        <f t="shared" si="3"/>
        <v>0.501</v>
      </c>
      <c r="E96" s="8">
        <f t="shared" si="4"/>
        <v>10.859106366600001</v>
      </c>
    </row>
    <row r="97" spans="1:5" x14ac:dyDescent="0.35">
      <c r="A97" s="10" t="s">
        <v>53</v>
      </c>
      <c r="B97" s="6">
        <v>0.55300000000000005</v>
      </c>
      <c r="C97" s="5">
        <v>9.4E-2</v>
      </c>
      <c r="D97" s="1">
        <f t="shared" ref="D97:D128" si="5">(B97-C97)</f>
        <v>0.45900000000000007</v>
      </c>
      <c r="E97" s="8">
        <f t="shared" ref="E97:E128" si="6">(9.7666*D97*D97)+(16.18*D97)+(0.3015)</f>
        <v>9.7857570546000012</v>
      </c>
    </row>
    <row r="98" spans="1:5" x14ac:dyDescent="0.35">
      <c r="A98" s="10" t="s">
        <v>54</v>
      </c>
      <c r="B98" s="6">
        <v>0.434</v>
      </c>
      <c r="C98" s="5">
        <v>9.4E-2</v>
      </c>
      <c r="D98" s="1">
        <f t="shared" si="5"/>
        <v>0.33999999999999997</v>
      </c>
      <c r="E98" s="8">
        <f t="shared" si="6"/>
        <v>6.9317189599999987</v>
      </c>
    </row>
    <row r="99" spans="1:5" x14ac:dyDescent="0.35">
      <c r="A99" s="10" t="s">
        <v>55</v>
      </c>
      <c r="B99" s="6">
        <v>0.64300000000000002</v>
      </c>
      <c r="C99" s="5">
        <v>9.4E-2</v>
      </c>
      <c r="D99" s="1">
        <f t="shared" si="5"/>
        <v>0.54900000000000004</v>
      </c>
      <c r="E99" s="8">
        <f t="shared" si="6"/>
        <v>12.127983006600001</v>
      </c>
    </row>
    <row r="100" spans="1:5" x14ac:dyDescent="0.35">
      <c r="A100" s="10" t="s">
        <v>56</v>
      </c>
      <c r="B100" s="6">
        <v>0.434</v>
      </c>
      <c r="C100" s="5">
        <v>9.4E-2</v>
      </c>
      <c r="D100" s="1">
        <f t="shared" si="5"/>
        <v>0.33999999999999997</v>
      </c>
      <c r="E100" s="8">
        <f t="shared" si="6"/>
        <v>6.9317189599999987</v>
      </c>
    </row>
    <row r="101" spans="1:5" x14ac:dyDescent="0.35">
      <c r="A101" s="10" t="s">
        <v>15</v>
      </c>
      <c r="B101" s="6">
        <v>0.59299999999999997</v>
      </c>
      <c r="C101" s="5">
        <v>9.4E-2</v>
      </c>
      <c r="D101" s="1">
        <f t="shared" si="5"/>
        <v>0.499</v>
      </c>
      <c r="E101" s="8">
        <f t="shared" si="6"/>
        <v>10.8072131666</v>
      </c>
    </row>
    <row r="102" spans="1:5" x14ac:dyDescent="0.35">
      <c r="A102" s="10" t="s">
        <v>16</v>
      </c>
      <c r="B102" s="6">
        <v>0.47400000000000003</v>
      </c>
      <c r="C102" s="5">
        <v>9.4E-2</v>
      </c>
      <c r="D102" s="1">
        <f t="shared" si="5"/>
        <v>0.38</v>
      </c>
      <c r="E102" s="8">
        <f t="shared" si="6"/>
        <v>7.8601970400000001</v>
      </c>
    </row>
    <row r="103" spans="1:5" x14ac:dyDescent="0.35">
      <c r="A103" s="10" t="s">
        <v>17</v>
      </c>
      <c r="B103" s="6">
        <v>0.82900000000000007</v>
      </c>
      <c r="C103" s="5">
        <v>9.4E-2</v>
      </c>
      <c r="D103" s="1">
        <f t="shared" si="5"/>
        <v>0.7350000000000001</v>
      </c>
      <c r="E103" s="8">
        <f t="shared" si="6"/>
        <v>17.469961485000002</v>
      </c>
    </row>
    <row r="104" spans="1:5" x14ac:dyDescent="0.35">
      <c r="A104" s="10" t="s">
        <v>18</v>
      </c>
      <c r="B104" s="6">
        <v>0.54700000000000004</v>
      </c>
      <c r="C104" s="5">
        <v>9.4E-2</v>
      </c>
      <c r="D104" s="1">
        <f t="shared" si="5"/>
        <v>0.45300000000000007</v>
      </c>
      <c r="E104" s="8">
        <f t="shared" si="6"/>
        <v>9.6352342194000027</v>
      </c>
    </row>
    <row r="105" spans="1:5" x14ac:dyDescent="0.35">
      <c r="A105" s="10" t="s">
        <v>19</v>
      </c>
      <c r="B105" s="6">
        <v>0.66500000000000004</v>
      </c>
      <c r="C105" s="5">
        <v>9.4E-2</v>
      </c>
      <c r="D105" s="1">
        <f t="shared" si="5"/>
        <v>0.57100000000000006</v>
      </c>
      <c r="E105" s="8">
        <f t="shared" si="6"/>
        <v>12.724592030600002</v>
      </c>
    </row>
    <row r="106" spans="1:5" x14ac:dyDescent="0.35">
      <c r="A106" s="10" t="s">
        <v>57</v>
      </c>
      <c r="B106" s="6">
        <v>0.59799999999999998</v>
      </c>
      <c r="C106" s="5">
        <v>9.4E-2</v>
      </c>
      <c r="D106" s="1">
        <f t="shared" si="5"/>
        <v>0.504</v>
      </c>
      <c r="E106" s="8">
        <f t="shared" si="6"/>
        <v>10.9370926656</v>
      </c>
    </row>
    <row r="107" spans="1:5" x14ac:dyDescent="0.35">
      <c r="A107" s="10" t="s">
        <v>57</v>
      </c>
      <c r="B107" s="6">
        <v>0.75600000000000001</v>
      </c>
      <c r="C107" s="5">
        <v>9.4E-2</v>
      </c>
      <c r="D107" s="1">
        <f t="shared" si="5"/>
        <v>0.66200000000000003</v>
      </c>
      <c r="E107" s="8">
        <f t="shared" si="6"/>
        <v>15.292813850400002</v>
      </c>
    </row>
    <row r="108" spans="1:5" x14ac:dyDescent="0.35">
      <c r="A108" s="10" t="s">
        <v>58</v>
      </c>
      <c r="B108" s="6">
        <v>0.45400000000000001</v>
      </c>
      <c r="C108" s="5">
        <v>9.4E-2</v>
      </c>
      <c r="D108" s="1">
        <f t="shared" si="5"/>
        <v>0.36</v>
      </c>
      <c r="E108" s="8">
        <f t="shared" si="6"/>
        <v>7.39205136</v>
      </c>
    </row>
    <row r="109" spans="1:5" x14ac:dyDescent="0.35">
      <c r="A109" s="10" t="s">
        <v>58</v>
      </c>
      <c r="B109" s="6">
        <v>0.54100000000000004</v>
      </c>
      <c r="C109" s="5">
        <v>9.4E-2</v>
      </c>
      <c r="D109" s="1">
        <f t="shared" si="5"/>
        <v>0.44700000000000006</v>
      </c>
      <c r="E109" s="8">
        <f t="shared" si="6"/>
        <v>9.4854145794000022</v>
      </c>
    </row>
    <row r="110" spans="1:5" x14ac:dyDescent="0.35">
      <c r="A110" s="10" t="s">
        <v>58</v>
      </c>
      <c r="B110" s="6">
        <v>0.51800000000000002</v>
      </c>
      <c r="C110" s="5">
        <v>9.4E-2</v>
      </c>
      <c r="D110" s="1">
        <f t="shared" si="5"/>
        <v>0.42400000000000004</v>
      </c>
      <c r="E110" s="8">
        <f t="shared" si="6"/>
        <v>8.9176202816000014</v>
      </c>
    </row>
    <row r="111" spans="1:5" x14ac:dyDescent="0.35">
      <c r="A111" s="10" t="s">
        <v>58</v>
      </c>
      <c r="B111" s="6">
        <v>0.65700000000000003</v>
      </c>
      <c r="C111" s="5">
        <v>9.4E-2</v>
      </c>
      <c r="D111" s="1">
        <f t="shared" si="5"/>
        <v>0.56300000000000006</v>
      </c>
      <c r="E111" s="8">
        <f t="shared" si="6"/>
        <v>12.506549435400002</v>
      </c>
    </row>
    <row r="112" spans="1:5" x14ac:dyDescent="0.35">
      <c r="A112" s="10" t="s">
        <v>58</v>
      </c>
      <c r="B112" s="6">
        <v>0.63700000000000001</v>
      </c>
      <c r="C112" s="5">
        <v>9.4E-2</v>
      </c>
      <c r="D112" s="1">
        <f t="shared" si="5"/>
        <v>0.54300000000000004</v>
      </c>
      <c r="E112" s="8">
        <f t="shared" si="6"/>
        <v>11.966912243400003</v>
      </c>
    </row>
    <row r="113" spans="1:5" x14ac:dyDescent="0.35">
      <c r="A113" s="10" t="s">
        <v>58</v>
      </c>
      <c r="B113" s="6">
        <v>0.70599999999999996</v>
      </c>
      <c r="C113" s="5">
        <v>9.4E-2</v>
      </c>
      <c r="D113" s="1">
        <f t="shared" si="5"/>
        <v>0.61199999999999999</v>
      </c>
      <c r="E113" s="8">
        <f t="shared" si="6"/>
        <v>13.861681430400001</v>
      </c>
    </row>
    <row r="114" spans="1:5" x14ac:dyDescent="0.35">
      <c r="A114" s="10" t="s">
        <v>58</v>
      </c>
      <c r="B114" s="6">
        <v>0.45100000000000001</v>
      </c>
      <c r="C114" s="5">
        <v>9.4E-2</v>
      </c>
      <c r="D114" s="1">
        <f t="shared" si="5"/>
        <v>0.35699999999999998</v>
      </c>
      <c r="E114" s="8">
        <f t="shared" si="6"/>
        <v>7.3225034033999998</v>
      </c>
    </row>
    <row r="115" spans="1:5" x14ac:dyDescent="0.35">
      <c r="A115" s="10" t="s">
        <v>58</v>
      </c>
      <c r="B115" s="6">
        <v>0.73</v>
      </c>
      <c r="C115" s="5">
        <v>9.4E-2</v>
      </c>
      <c r="D115" s="1">
        <f t="shared" si="5"/>
        <v>0.63600000000000001</v>
      </c>
      <c r="E115" s="8">
        <f t="shared" si="6"/>
        <v>14.542530633600002</v>
      </c>
    </row>
    <row r="116" spans="1:5" x14ac:dyDescent="0.35">
      <c r="A116" s="10" t="s">
        <v>58</v>
      </c>
      <c r="B116" s="6">
        <v>0.84099999999999997</v>
      </c>
      <c r="C116" s="5">
        <v>9.4E-2</v>
      </c>
      <c r="D116" s="1">
        <f t="shared" si="5"/>
        <v>0.747</v>
      </c>
      <c r="E116" s="8">
        <f t="shared" si="6"/>
        <v>17.837810699399999</v>
      </c>
    </row>
    <row r="117" spans="1:5" x14ac:dyDescent="0.35">
      <c r="A117" s="10" t="s">
        <v>58</v>
      </c>
      <c r="B117" s="6">
        <v>0.68400000000000005</v>
      </c>
      <c r="C117" s="5">
        <v>9.4E-2</v>
      </c>
      <c r="D117" s="1">
        <f t="shared" si="5"/>
        <v>0.59000000000000008</v>
      </c>
      <c r="E117" s="8">
        <f t="shared" si="6"/>
        <v>13.247453460000003</v>
      </c>
    </row>
    <row r="118" spans="1:5" x14ac:dyDescent="0.35">
      <c r="A118" s="10" t="s">
        <v>59</v>
      </c>
      <c r="B118" s="6">
        <v>0.56700000000000006</v>
      </c>
      <c r="C118" s="5">
        <v>9.4E-2</v>
      </c>
      <c r="D118" s="1">
        <f t="shared" si="5"/>
        <v>0.47300000000000009</v>
      </c>
      <c r="E118" s="8">
        <f t="shared" si="6"/>
        <v>10.139711651400003</v>
      </c>
    </row>
    <row r="119" spans="1:5" x14ac:dyDescent="0.35">
      <c r="A119" s="10" t="s">
        <v>59</v>
      </c>
      <c r="B119" s="6">
        <v>0.51200000000000001</v>
      </c>
      <c r="C119" s="5">
        <v>9.4E-2</v>
      </c>
      <c r="D119" s="1">
        <f t="shared" si="5"/>
        <v>0.41800000000000004</v>
      </c>
      <c r="E119" s="8">
        <f t="shared" si="6"/>
        <v>8.7711994184000019</v>
      </c>
    </row>
    <row r="120" spans="1:5" x14ac:dyDescent="0.35">
      <c r="A120" s="10" t="s">
        <v>59</v>
      </c>
      <c r="B120" s="6">
        <v>0.72099999999999997</v>
      </c>
      <c r="C120" s="5">
        <v>9.4E-2</v>
      </c>
      <c r="D120" s="1">
        <f t="shared" si="5"/>
        <v>0.627</v>
      </c>
      <c r="E120" s="8">
        <f t="shared" si="6"/>
        <v>14.2858936914</v>
      </c>
    </row>
    <row r="121" spans="1:5" x14ac:dyDescent="0.35">
      <c r="A121" s="10" t="s">
        <v>59</v>
      </c>
      <c r="B121" s="6">
        <v>0.50800000000000001</v>
      </c>
      <c r="C121" s="5">
        <v>9.4E-2</v>
      </c>
      <c r="D121" s="1">
        <f t="shared" si="5"/>
        <v>0.41400000000000003</v>
      </c>
      <c r="E121" s="8">
        <f t="shared" si="6"/>
        <v>8.6739761736000016</v>
      </c>
    </row>
    <row r="122" spans="1:5" x14ac:dyDescent="0.35">
      <c r="A122" s="10" t="s">
        <v>59</v>
      </c>
      <c r="B122" s="6">
        <v>0.45800000000000002</v>
      </c>
      <c r="C122" s="5">
        <v>9.4E-2</v>
      </c>
      <c r="D122" s="1">
        <f t="shared" si="5"/>
        <v>0.36399999999999999</v>
      </c>
      <c r="E122" s="8">
        <f t="shared" si="6"/>
        <v>7.4850554336000004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L122"/>
  <sheetViews>
    <sheetView workbookViewId="0">
      <selection activeCell="I119" sqref="I119"/>
    </sheetView>
  </sheetViews>
  <sheetFormatPr defaultRowHeight="14.5" x14ac:dyDescent="0.35"/>
  <cols>
    <col min="1" max="1" width="12.1796875" customWidth="1"/>
    <col min="2" max="2" width="11.453125" customWidth="1"/>
    <col min="3" max="3" width="11.36328125" customWidth="1"/>
    <col min="4" max="4" width="10.90625" customWidth="1"/>
    <col min="5" max="5" width="11.36328125" customWidth="1"/>
  </cols>
  <sheetData>
    <row r="2" spans="1:12" x14ac:dyDescent="0.35">
      <c r="A2" s="3">
        <v>1.92</v>
      </c>
      <c r="B2" s="6">
        <v>0.56700000000000006</v>
      </c>
      <c r="C2" s="6">
        <v>0.67300000000000004</v>
      </c>
      <c r="D2" s="6">
        <v>0.76900000000000002</v>
      </c>
      <c r="E2" s="6">
        <v>0.65600000000000003</v>
      </c>
      <c r="F2" s="6">
        <v>0.91100000000000003</v>
      </c>
      <c r="G2" s="6">
        <v>0.79200000000000004</v>
      </c>
      <c r="H2" s="6">
        <v>0.57300000000000006</v>
      </c>
      <c r="I2" s="6">
        <v>0.41699999999999998</v>
      </c>
      <c r="J2" s="6">
        <v>0.45900000000000002</v>
      </c>
      <c r="K2" s="6">
        <v>0.52500000000000002</v>
      </c>
      <c r="L2" s="6">
        <v>0.82400000000000007</v>
      </c>
    </row>
    <row r="3" spans="1:12" x14ac:dyDescent="0.35">
      <c r="A3" s="3">
        <v>1.329</v>
      </c>
      <c r="B3" s="6">
        <v>0.81200000000000006</v>
      </c>
      <c r="C3" s="6">
        <v>0.93800000000000006</v>
      </c>
      <c r="D3" s="6">
        <v>0.93500000000000005</v>
      </c>
      <c r="E3" s="6">
        <v>0.56200000000000006</v>
      </c>
      <c r="F3" s="6">
        <v>0.72799999999999998</v>
      </c>
      <c r="G3" s="6">
        <v>0.38500000000000001</v>
      </c>
      <c r="H3" s="6">
        <v>0.79800000000000004</v>
      </c>
      <c r="I3" s="6">
        <v>0.69700000000000006</v>
      </c>
      <c r="J3" s="6">
        <v>0.54100000000000004</v>
      </c>
      <c r="K3" s="6">
        <v>0.51900000000000002</v>
      </c>
      <c r="L3" s="6">
        <v>0.496</v>
      </c>
    </row>
    <row r="4" spans="1:12" x14ac:dyDescent="0.35">
      <c r="A4" s="3">
        <v>0.74099999999999999</v>
      </c>
      <c r="B4" s="6">
        <v>0.60499999999999998</v>
      </c>
      <c r="C4" s="6">
        <v>0.85399999999999998</v>
      </c>
      <c r="D4" s="6">
        <v>0.59599999999999997</v>
      </c>
      <c r="E4" s="6">
        <v>0.69800000000000006</v>
      </c>
      <c r="F4" s="6">
        <v>0.76200000000000001</v>
      </c>
      <c r="G4" s="6">
        <v>0.75600000000000001</v>
      </c>
      <c r="H4" s="6">
        <v>0.51</v>
      </c>
      <c r="I4" s="6">
        <v>0.57799999999999996</v>
      </c>
      <c r="J4" s="6">
        <v>0.56100000000000005</v>
      </c>
      <c r="K4" s="6">
        <v>0.71399999999999997</v>
      </c>
      <c r="L4" s="6">
        <v>0.78600000000000003</v>
      </c>
    </row>
    <row r="5" spans="1:12" x14ac:dyDescent="0.35">
      <c r="A5" s="3">
        <v>0.41200000000000003</v>
      </c>
      <c r="B5" s="6">
        <v>0.69300000000000006</v>
      </c>
      <c r="C5" s="6">
        <v>0.99399999999999999</v>
      </c>
      <c r="D5" s="6">
        <v>0.872</v>
      </c>
      <c r="E5" s="6">
        <v>0.55800000000000005</v>
      </c>
      <c r="F5" s="6">
        <v>0.57600000000000007</v>
      </c>
      <c r="G5" s="6">
        <v>0.71699999999999997</v>
      </c>
      <c r="H5" s="6">
        <v>0.51600000000000001</v>
      </c>
      <c r="I5" s="6">
        <v>0.41799999999999998</v>
      </c>
      <c r="J5" s="6">
        <v>0.432</v>
      </c>
      <c r="K5" s="6">
        <v>0.67900000000000005</v>
      </c>
      <c r="L5" s="6">
        <v>0.72699999999999998</v>
      </c>
    </row>
    <row r="6" spans="1:12" x14ac:dyDescent="0.35">
      <c r="A6" s="3">
        <v>0.255</v>
      </c>
      <c r="B6" s="6">
        <v>1.0050000000000001</v>
      </c>
      <c r="C6" s="6">
        <v>0.92600000000000005</v>
      </c>
      <c r="D6" s="6">
        <v>1.014</v>
      </c>
      <c r="E6" s="6">
        <v>0.68900000000000006</v>
      </c>
      <c r="F6" s="6">
        <v>0.80700000000000005</v>
      </c>
      <c r="G6" s="6">
        <v>0.84099999999999997</v>
      </c>
      <c r="H6" s="6">
        <v>0.46800000000000003</v>
      </c>
      <c r="I6" s="6">
        <v>0.442</v>
      </c>
      <c r="J6" s="6">
        <v>0.77</v>
      </c>
      <c r="K6" s="6">
        <v>0.84099999999999997</v>
      </c>
      <c r="L6" s="6">
        <v>0.309</v>
      </c>
    </row>
    <row r="7" spans="1:12" x14ac:dyDescent="0.35">
      <c r="A7" s="5">
        <v>6.7000000000000004E-2</v>
      </c>
      <c r="B7" s="6">
        <v>0.82100000000000006</v>
      </c>
      <c r="C7" s="6">
        <v>0.98399999999999999</v>
      </c>
      <c r="D7" s="6">
        <v>0.85499999999999998</v>
      </c>
      <c r="E7" s="6">
        <v>0.625</v>
      </c>
      <c r="F7" s="6">
        <v>0.88200000000000001</v>
      </c>
      <c r="G7" s="6">
        <v>0.82700000000000007</v>
      </c>
      <c r="H7" s="6">
        <v>0.78600000000000003</v>
      </c>
      <c r="I7" s="6">
        <v>0.63400000000000001</v>
      </c>
      <c r="J7" s="6">
        <v>0.45900000000000002</v>
      </c>
      <c r="K7" s="6">
        <v>0.746</v>
      </c>
      <c r="L7" s="6">
        <v>0.49099999999999999</v>
      </c>
    </row>
    <row r="8" spans="1:12" x14ac:dyDescent="0.35">
      <c r="A8" s="6">
        <v>1.1200000000000001</v>
      </c>
      <c r="B8" s="6">
        <v>0.90100000000000002</v>
      </c>
      <c r="C8" s="6">
        <v>1.0840000000000001</v>
      </c>
      <c r="D8" s="6">
        <v>0.51300000000000001</v>
      </c>
      <c r="E8" s="6">
        <v>0.51700000000000002</v>
      </c>
      <c r="F8" s="6">
        <v>0.439</v>
      </c>
      <c r="G8" s="6">
        <v>0.52300000000000002</v>
      </c>
      <c r="H8" s="6">
        <v>0.49199999999999999</v>
      </c>
      <c r="I8" s="6">
        <v>0.66</v>
      </c>
      <c r="J8" s="6">
        <v>0.70300000000000007</v>
      </c>
      <c r="K8" s="6">
        <v>0.88200000000000001</v>
      </c>
      <c r="L8" s="6">
        <v>0.34600000000000003</v>
      </c>
    </row>
    <row r="9" spans="1:12" x14ac:dyDescent="0.35">
      <c r="A9" s="6">
        <v>1.1080000000000001</v>
      </c>
      <c r="B9" s="6">
        <v>0.82900000000000007</v>
      </c>
      <c r="C9" s="6">
        <v>0.66400000000000003</v>
      </c>
      <c r="D9" s="6">
        <v>0.52300000000000002</v>
      </c>
      <c r="E9" s="6">
        <v>0.64700000000000002</v>
      </c>
      <c r="F9" s="6">
        <v>0.77600000000000002</v>
      </c>
      <c r="G9" s="6">
        <v>0.71</v>
      </c>
      <c r="H9" s="6">
        <v>0.49099999999999999</v>
      </c>
      <c r="I9" s="6">
        <v>0.60799999999999998</v>
      </c>
      <c r="J9" s="6">
        <v>0.53600000000000003</v>
      </c>
      <c r="K9" s="6">
        <v>0.51800000000000002</v>
      </c>
      <c r="L9" s="6">
        <v>0.39300000000000002</v>
      </c>
    </row>
    <row r="13" spans="1:12" x14ac:dyDescent="0.35">
      <c r="A13" s="23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23" t="s">
        <v>5</v>
      </c>
      <c r="B14" s="3">
        <v>1.92</v>
      </c>
      <c r="C14" s="1">
        <f>B14-B19</f>
        <v>1.853</v>
      </c>
      <c r="D14" s="1">
        <v>40</v>
      </c>
      <c r="E14" s="8">
        <f>(7.329*C14*C14)+(7.2425*C14)+(0.8166)</f>
        <v>39.401872861000001</v>
      </c>
    </row>
    <row r="15" spans="1:12" x14ac:dyDescent="0.35">
      <c r="A15" s="23" t="s">
        <v>6</v>
      </c>
      <c r="B15" s="3">
        <v>1.329</v>
      </c>
      <c r="C15" s="1">
        <f>B15-B19</f>
        <v>1.262</v>
      </c>
      <c r="D15" s="1">
        <v>20</v>
      </c>
      <c r="E15" s="8">
        <f t="shared" ref="E15:E19" si="0">(7.329*C15*C15)+(7.2425*C15)+(0.8166)</f>
        <v>21.629122876</v>
      </c>
    </row>
    <row r="16" spans="1:12" x14ac:dyDescent="0.35">
      <c r="A16" s="23" t="s">
        <v>7</v>
      </c>
      <c r="B16" s="3">
        <v>0.74099999999999999</v>
      </c>
      <c r="C16" s="1">
        <f>B16-B19</f>
        <v>0.67399999999999993</v>
      </c>
      <c r="D16" s="1">
        <v>10</v>
      </c>
      <c r="E16" s="8">
        <f t="shared" si="0"/>
        <v>9.0274338039999975</v>
      </c>
    </row>
    <row r="17" spans="1:12" x14ac:dyDescent="0.35">
      <c r="A17" s="23" t="s">
        <v>8</v>
      </c>
      <c r="B17" s="3">
        <v>0.41200000000000003</v>
      </c>
      <c r="C17" s="1">
        <f>B17-B19</f>
        <v>0.34500000000000003</v>
      </c>
      <c r="D17" s="1">
        <v>5</v>
      </c>
      <c r="E17" s="8">
        <f t="shared" si="0"/>
        <v>4.1875967249999997</v>
      </c>
    </row>
    <row r="18" spans="1:12" x14ac:dyDescent="0.35">
      <c r="A18" s="23" t="s">
        <v>9</v>
      </c>
      <c r="B18" s="3">
        <v>0.255</v>
      </c>
      <c r="C18" s="1">
        <f>B18-B19</f>
        <v>0.188</v>
      </c>
      <c r="D18" s="1">
        <v>2.5</v>
      </c>
      <c r="E18" s="8">
        <f t="shared" si="0"/>
        <v>2.4372261759999998</v>
      </c>
    </row>
    <row r="19" spans="1:12" x14ac:dyDescent="0.35">
      <c r="A19" s="23" t="s">
        <v>10</v>
      </c>
      <c r="B19" s="5">
        <v>6.7000000000000004E-2</v>
      </c>
      <c r="C19" s="1">
        <f>B19-B19</f>
        <v>0</v>
      </c>
      <c r="D19" s="1">
        <v>0</v>
      </c>
      <c r="E19" s="8">
        <f t="shared" si="0"/>
        <v>0.81659999999999999</v>
      </c>
    </row>
    <row r="27" spans="1:12" x14ac:dyDescent="0.35">
      <c r="H27" s="23"/>
      <c r="J27" s="9" t="s">
        <v>11</v>
      </c>
      <c r="K27" s="9"/>
      <c r="L27" s="23"/>
    </row>
    <row r="30" spans="1:12" x14ac:dyDescent="0.35">
      <c r="A30" s="10" t="s">
        <v>12</v>
      </c>
      <c r="B30" s="6" t="s">
        <v>13</v>
      </c>
      <c r="C30" s="4" t="s">
        <v>10</v>
      </c>
      <c r="D30" s="1" t="s">
        <v>2</v>
      </c>
      <c r="E30" s="11" t="s">
        <v>4</v>
      </c>
    </row>
    <row r="31" spans="1:12" x14ac:dyDescent="0.35">
      <c r="A31" s="3" t="s">
        <v>103</v>
      </c>
      <c r="B31" s="3"/>
      <c r="C31" s="3"/>
      <c r="D31" s="3"/>
      <c r="E31" s="3"/>
    </row>
    <row r="32" spans="1:12" x14ac:dyDescent="0.35">
      <c r="A32" s="10" t="s">
        <v>59</v>
      </c>
      <c r="B32" s="6">
        <v>1.1200000000000001</v>
      </c>
      <c r="C32" s="5">
        <v>6.7000000000000004E-2</v>
      </c>
      <c r="D32" s="1">
        <f t="shared" ref="D32:D46" si="1">(B32-C32)</f>
        <v>1.0530000000000002</v>
      </c>
      <c r="E32" s="8">
        <f t="shared" ref="E32:E46" si="2">(7.329*D32*D32)+(7.2425*D32)+(0.8166)</f>
        <v>16.569413661000002</v>
      </c>
    </row>
    <row r="33" spans="1:5" x14ac:dyDescent="0.35">
      <c r="A33" s="10" t="s">
        <v>59</v>
      </c>
      <c r="B33" s="6">
        <v>1.1080000000000001</v>
      </c>
      <c r="C33" s="5">
        <v>6.7000000000000004E-2</v>
      </c>
      <c r="D33" s="1">
        <f t="shared" si="1"/>
        <v>1.0410000000000001</v>
      </c>
      <c r="E33" s="8">
        <f t="shared" si="2"/>
        <v>16.298340549000002</v>
      </c>
    </row>
    <row r="34" spans="1:5" x14ac:dyDescent="0.35">
      <c r="A34" s="10" t="s">
        <v>59</v>
      </c>
      <c r="B34" s="6">
        <v>0.56700000000000006</v>
      </c>
      <c r="C34" s="5">
        <v>6.7000000000000004E-2</v>
      </c>
      <c r="D34" s="1">
        <f t="shared" si="1"/>
        <v>0.5</v>
      </c>
      <c r="E34" s="8">
        <f t="shared" si="2"/>
        <v>6.2701000000000002</v>
      </c>
    </row>
    <row r="35" spans="1:5" x14ac:dyDescent="0.35">
      <c r="A35" s="10" t="s">
        <v>59</v>
      </c>
      <c r="B35" s="6">
        <v>0.81200000000000006</v>
      </c>
      <c r="C35" s="5">
        <v>6.7000000000000004E-2</v>
      </c>
      <c r="D35" s="1">
        <f t="shared" si="1"/>
        <v>0.74500000000000011</v>
      </c>
      <c r="E35" s="8">
        <f t="shared" si="2"/>
        <v>10.280040725000001</v>
      </c>
    </row>
    <row r="36" spans="1:5" x14ac:dyDescent="0.35">
      <c r="A36" s="10" t="s">
        <v>59</v>
      </c>
      <c r="B36" s="6">
        <v>0.60499999999999998</v>
      </c>
      <c r="C36" s="5">
        <v>6.7000000000000004E-2</v>
      </c>
      <c r="D36" s="1">
        <f t="shared" si="1"/>
        <v>0.53800000000000003</v>
      </c>
      <c r="E36" s="8">
        <f t="shared" si="2"/>
        <v>6.8344000760000005</v>
      </c>
    </row>
    <row r="37" spans="1:5" x14ac:dyDescent="0.35">
      <c r="A37" s="10" t="s">
        <v>61</v>
      </c>
      <c r="B37" s="6">
        <v>0.69300000000000006</v>
      </c>
      <c r="C37" s="5">
        <v>6.7000000000000004E-2</v>
      </c>
      <c r="D37" s="1">
        <f t="shared" si="1"/>
        <v>0.62600000000000011</v>
      </c>
      <c r="E37" s="8">
        <f t="shared" si="2"/>
        <v>8.2224642040000013</v>
      </c>
    </row>
    <row r="38" spans="1:5" x14ac:dyDescent="0.35">
      <c r="A38" s="10" t="s">
        <v>62</v>
      </c>
      <c r="B38" s="6">
        <v>1.0050000000000001</v>
      </c>
      <c r="C38" s="5">
        <v>6.7000000000000004E-2</v>
      </c>
      <c r="D38" s="1">
        <f t="shared" si="1"/>
        <v>0.93800000000000017</v>
      </c>
      <c r="E38" s="8">
        <f t="shared" si="2"/>
        <v>14.058441676000003</v>
      </c>
    </row>
    <row r="39" spans="1:5" x14ac:dyDescent="0.35">
      <c r="A39" s="10" t="s">
        <v>63</v>
      </c>
      <c r="B39" s="6">
        <v>0.82100000000000006</v>
      </c>
      <c r="C39" s="5">
        <v>6.7000000000000004E-2</v>
      </c>
      <c r="D39" s="1">
        <f t="shared" si="1"/>
        <v>0.754</v>
      </c>
      <c r="E39" s="8">
        <f t="shared" si="2"/>
        <v>10.444098764</v>
      </c>
    </row>
    <row r="40" spans="1:5" x14ac:dyDescent="0.35">
      <c r="A40" s="10" t="s">
        <v>64</v>
      </c>
      <c r="B40" s="6">
        <v>0.90100000000000002</v>
      </c>
      <c r="C40" s="5">
        <v>6.7000000000000004E-2</v>
      </c>
      <c r="D40" s="1">
        <f t="shared" si="1"/>
        <v>0.83400000000000007</v>
      </c>
      <c r="E40" s="8">
        <f t="shared" si="2"/>
        <v>11.954574924000001</v>
      </c>
    </row>
    <row r="41" spans="1:5" x14ac:dyDescent="0.35">
      <c r="A41" s="10" t="s">
        <v>65</v>
      </c>
      <c r="B41" s="6">
        <v>0.82900000000000007</v>
      </c>
      <c r="C41" s="5">
        <v>6.7000000000000004E-2</v>
      </c>
      <c r="D41" s="1">
        <f t="shared" si="1"/>
        <v>0.76200000000000001</v>
      </c>
      <c r="E41" s="8">
        <f t="shared" si="2"/>
        <v>10.590924875999999</v>
      </c>
    </row>
    <row r="42" spans="1:5" x14ac:dyDescent="0.35">
      <c r="A42" s="10" t="s">
        <v>66</v>
      </c>
      <c r="B42" s="6">
        <v>0.67300000000000004</v>
      </c>
      <c r="C42" s="5">
        <v>6.7000000000000004E-2</v>
      </c>
      <c r="D42" s="1">
        <f t="shared" si="1"/>
        <v>0.60600000000000009</v>
      </c>
      <c r="E42" s="8">
        <f t="shared" si="2"/>
        <v>7.8970276440000013</v>
      </c>
    </row>
    <row r="43" spans="1:5" x14ac:dyDescent="0.35">
      <c r="A43" s="10" t="s">
        <v>67</v>
      </c>
      <c r="B43" s="6">
        <v>0.93800000000000006</v>
      </c>
      <c r="C43" s="5">
        <v>6.7000000000000004E-2</v>
      </c>
      <c r="D43" s="1">
        <f t="shared" si="1"/>
        <v>0.871</v>
      </c>
      <c r="E43" s="8">
        <f t="shared" si="2"/>
        <v>12.684897388999998</v>
      </c>
    </row>
    <row r="44" spans="1:5" x14ac:dyDescent="0.35">
      <c r="A44" s="10" t="s">
        <v>68</v>
      </c>
      <c r="B44" s="6">
        <v>0.85399999999999998</v>
      </c>
      <c r="C44" s="5">
        <v>6.7000000000000004E-2</v>
      </c>
      <c r="D44" s="1">
        <f t="shared" si="1"/>
        <v>0.78699999999999992</v>
      </c>
      <c r="E44" s="8">
        <f t="shared" si="2"/>
        <v>11.055802900999998</v>
      </c>
    </row>
    <row r="45" spans="1:5" x14ac:dyDescent="0.35">
      <c r="A45" s="10" t="s">
        <v>69</v>
      </c>
      <c r="B45" s="6">
        <v>0.99399999999999999</v>
      </c>
      <c r="C45" s="5">
        <v>6.7000000000000004E-2</v>
      </c>
      <c r="D45" s="1">
        <f t="shared" si="1"/>
        <v>0.92700000000000005</v>
      </c>
      <c r="E45" s="8">
        <f t="shared" si="2"/>
        <v>13.828419740999999</v>
      </c>
    </row>
    <row r="46" spans="1:5" x14ac:dyDescent="0.35">
      <c r="A46" s="10" t="s">
        <v>70</v>
      </c>
      <c r="B46" s="6">
        <v>0.92600000000000005</v>
      </c>
      <c r="C46" s="5">
        <v>6.7000000000000004E-2</v>
      </c>
      <c r="D46" s="1">
        <f t="shared" si="1"/>
        <v>0.85899999999999999</v>
      </c>
      <c r="E46" s="8">
        <f t="shared" si="2"/>
        <v>12.445837349</v>
      </c>
    </row>
    <row r="47" spans="1:5" x14ac:dyDescent="0.35">
      <c r="A47" s="3" t="s">
        <v>102</v>
      </c>
      <c r="B47" s="2"/>
      <c r="C47" s="2"/>
      <c r="D47" s="2"/>
      <c r="E47" s="2"/>
    </row>
    <row r="48" spans="1:5" x14ac:dyDescent="0.35">
      <c r="A48" s="10" t="s">
        <v>71</v>
      </c>
      <c r="B48" s="6">
        <v>0.98399999999999999</v>
      </c>
      <c r="C48" s="5">
        <v>6.7000000000000004E-2</v>
      </c>
      <c r="D48" s="1">
        <f t="shared" ref="D48:D79" si="3">(B48-C48)</f>
        <v>0.91700000000000004</v>
      </c>
      <c r="E48" s="8">
        <f t="shared" ref="E48:E79" si="4">(7.329*D48*D48)+(7.2425*D48)+(0.8166)</f>
        <v>13.620847980999999</v>
      </c>
    </row>
    <row r="49" spans="1:5" x14ac:dyDescent="0.35">
      <c r="A49" s="10" t="s">
        <v>72</v>
      </c>
      <c r="B49" s="6">
        <v>1.0840000000000001</v>
      </c>
      <c r="C49" s="5">
        <v>6.7000000000000004E-2</v>
      </c>
      <c r="D49" s="1">
        <f t="shared" si="3"/>
        <v>1.0170000000000001</v>
      </c>
      <c r="E49" s="8">
        <f t="shared" si="4"/>
        <v>15.762526581000001</v>
      </c>
    </row>
    <row r="50" spans="1:5" x14ac:dyDescent="0.35">
      <c r="A50" s="10" t="s">
        <v>73</v>
      </c>
      <c r="B50" s="6">
        <v>0.66400000000000003</v>
      </c>
      <c r="C50" s="5">
        <v>6.7000000000000004E-2</v>
      </c>
      <c r="D50" s="1">
        <f t="shared" si="3"/>
        <v>0.59699999999999998</v>
      </c>
      <c r="E50" s="8">
        <f t="shared" si="4"/>
        <v>7.7524940609999993</v>
      </c>
    </row>
    <row r="51" spans="1:5" x14ac:dyDescent="0.35">
      <c r="A51" s="10" t="s">
        <v>74</v>
      </c>
      <c r="B51" s="6">
        <v>0.76900000000000002</v>
      </c>
      <c r="C51" s="5">
        <v>6.7000000000000004E-2</v>
      </c>
      <c r="D51" s="1">
        <f t="shared" si="3"/>
        <v>0.70199999999999996</v>
      </c>
      <c r="E51" s="8">
        <f t="shared" si="4"/>
        <v>9.5125955159999993</v>
      </c>
    </row>
    <row r="52" spans="1:5" x14ac:dyDescent="0.35">
      <c r="A52" s="10" t="s">
        <v>75</v>
      </c>
      <c r="B52" s="6">
        <v>0.93500000000000005</v>
      </c>
      <c r="C52" s="5">
        <v>6.7000000000000004E-2</v>
      </c>
      <c r="D52" s="1">
        <f t="shared" si="3"/>
        <v>0.8680000000000001</v>
      </c>
      <c r="E52" s="8">
        <f t="shared" si="4"/>
        <v>12.624934496</v>
      </c>
    </row>
    <row r="53" spans="1:5" x14ac:dyDescent="0.35">
      <c r="A53" s="10" t="s">
        <v>76</v>
      </c>
      <c r="B53" s="6">
        <v>0.59599999999999997</v>
      </c>
      <c r="C53" s="5">
        <v>6.7000000000000004E-2</v>
      </c>
      <c r="D53" s="1">
        <f t="shared" si="3"/>
        <v>0.52899999999999991</v>
      </c>
      <c r="E53" s="8">
        <f t="shared" si="4"/>
        <v>6.698837188999998</v>
      </c>
    </row>
    <row r="54" spans="1:5" x14ac:dyDescent="0.35">
      <c r="A54" s="10" t="s">
        <v>77</v>
      </c>
      <c r="B54" s="6">
        <v>0.872</v>
      </c>
      <c r="C54" s="5">
        <v>6.7000000000000004E-2</v>
      </c>
      <c r="D54" s="1">
        <f t="shared" si="3"/>
        <v>0.80499999999999994</v>
      </c>
      <c r="E54" s="8">
        <f t="shared" si="4"/>
        <v>11.396187724999997</v>
      </c>
    </row>
    <row r="55" spans="1:5" x14ac:dyDescent="0.35">
      <c r="A55" s="10" t="s">
        <v>78</v>
      </c>
      <c r="B55" s="6">
        <v>1.014</v>
      </c>
      <c r="C55" s="5">
        <v>6.7000000000000004E-2</v>
      </c>
      <c r="D55" s="1">
        <f t="shared" si="3"/>
        <v>0.94700000000000006</v>
      </c>
      <c r="E55" s="8">
        <f t="shared" si="4"/>
        <v>14.247960660999999</v>
      </c>
    </row>
    <row r="56" spans="1:5" x14ac:dyDescent="0.35">
      <c r="A56" s="10" t="s">
        <v>79</v>
      </c>
      <c r="B56" s="6">
        <v>0.85499999999999998</v>
      </c>
      <c r="C56" s="5">
        <v>6.7000000000000004E-2</v>
      </c>
      <c r="D56" s="1">
        <f t="shared" si="3"/>
        <v>0.78800000000000003</v>
      </c>
      <c r="E56" s="8">
        <f t="shared" si="4"/>
        <v>11.074588575999998</v>
      </c>
    </row>
    <row r="57" spans="1:5" x14ac:dyDescent="0.35">
      <c r="A57" s="10" t="s">
        <v>80</v>
      </c>
      <c r="B57" s="6">
        <v>0.51300000000000001</v>
      </c>
      <c r="C57" s="5">
        <v>6.7000000000000004E-2</v>
      </c>
      <c r="D57" s="1">
        <f t="shared" si="3"/>
        <v>0.44600000000000001</v>
      </c>
      <c r="E57" s="8">
        <f t="shared" si="4"/>
        <v>5.5046103640000004</v>
      </c>
    </row>
    <row r="58" spans="1:5" x14ac:dyDescent="0.35">
      <c r="A58" s="10" t="s">
        <v>81</v>
      </c>
      <c r="B58" s="6">
        <v>0.52300000000000002</v>
      </c>
      <c r="C58" s="5">
        <v>6.7000000000000004E-2</v>
      </c>
      <c r="D58" s="1">
        <f t="shared" si="3"/>
        <v>0.45600000000000002</v>
      </c>
      <c r="E58" s="8">
        <f t="shared" si="4"/>
        <v>5.643142944</v>
      </c>
    </row>
    <row r="59" spans="1:5" x14ac:dyDescent="0.35">
      <c r="A59" s="10" t="s">
        <v>82</v>
      </c>
      <c r="B59" s="6">
        <v>0.65600000000000003</v>
      </c>
      <c r="C59" s="5">
        <v>6.7000000000000004E-2</v>
      </c>
      <c r="D59" s="1">
        <f t="shared" si="3"/>
        <v>0.58899999999999997</v>
      </c>
      <c r="E59" s="8">
        <f t="shared" si="4"/>
        <v>7.6250165089999991</v>
      </c>
    </row>
    <row r="60" spans="1:5" x14ac:dyDescent="0.35">
      <c r="A60" s="10" t="s">
        <v>83</v>
      </c>
      <c r="B60" s="6">
        <v>0.56200000000000006</v>
      </c>
      <c r="C60" s="5">
        <v>6.7000000000000004E-2</v>
      </c>
      <c r="D60" s="1">
        <f t="shared" si="3"/>
        <v>0.49500000000000005</v>
      </c>
      <c r="E60" s="8">
        <f t="shared" si="4"/>
        <v>6.1974257250000013</v>
      </c>
    </row>
    <row r="61" spans="1:5" x14ac:dyDescent="0.35">
      <c r="A61" s="10" t="s">
        <v>84</v>
      </c>
      <c r="B61" s="6">
        <v>0.69800000000000006</v>
      </c>
      <c r="C61" s="5">
        <v>6.7000000000000004E-2</v>
      </c>
      <c r="D61" s="1">
        <f t="shared" si="3"/>
        <v>0.63100000000000001</v>
      </c>
      <c r="E61" s="8">
        <f t="shared" si="4"/>
        <v>8.3047394689999994</v>
      </c>
    </row>
    <row r="62" spans="1:5" x14ac:dyDescent="0.35">
      <c r="A62" s="10" t="s">
        <v>85</v>
      </c>
      <c r="B62" s="6">
        <v>0.55800000000000005</v>
      </c>
      <c r="C62" s="5">
        <v>6.7000000000000004E-2</v>
      </c>
      <c r="D62" s="1">
        <f t="shared" si="3"/>
        <v>0.49100000000000005</v>
      </c>
      <c r="E62" s="8">
        <f t="shared" si="4"/>
        <v>6.1395501490000006</v>
      </c>
    </row>
    <row r="63" spans="1:5" x14ac:dyDescent="0.35">
      <c r="A63" s="10" t="s">
        <v>86</v>
      </c>
      <c r="B63" s="6">
        <v>0.68900000000000006</v>
      </c>
      <c r="C63" s="5">
        <v>6.7000000000000004E-2</v>
      </c>
      <c r="D63" s="1">
        <f t="shared" si="3"/>
        <v>0.62200000000000011</v>
      </c>
      <c r="E63" s="8">
        <f t="shared" si="4"/>
        <v>8.1569078360000002</v>
      </c>
    </row>
    <row r="64" spans="1:5" x14ac:dyDescent="0.35">
      <c r="A64" s="10" t="s">
        <v>87</v>
      </c>
      <c r="B64" s="6">
        <v>0.625</v>
      </c>
      <c r="C64" s="5">
        <v>6.7000000000000004E-2</v>
      </c>
      <c r="D64" s="1">
        <f t="shared" si="3"/>
        <v>0.55800000000000005</v>
      </c>
      <c r="E64" s="8">
        <f t="shared" si="4"/>
        <v>7.1399017560000004</v>
      </c>
    </row>
    <row r="65" spans="1:5" x14ac:dyDescent="0.35">
      <c r="A65" s="10" t="s">
        <v>88</v>
      </c>
      <c r="B65" s="6">
        <v>0.51700000000000002</v>
      </c>
      <c r="C65" s="5">
        <v>6.7000000000000004E-2</v>
      </c>
      <c r="D65" s="1">
        <f t="shared" si="3"/>
        <v>0.45</v>
      </c>
      <c r="E65" s="8">
        <f t="shared" si="4"/>
        <v>5.5598475000000001</v>
      </c>
    </row>
    <row r="66" spans="1:5" x14ac:dyDescent="0.35">
      <c r="A66" s="10" t="s">
        <v>89</v>
      </c>
      <c r="B66" s="6">
        <v>0.64700000000000002</v>
      </c>
      <c r="C66" s="5">
        <v>6.7000000000000004E-2</v>
      </c>
      <c r="D66" s="1">
        <f t="shared" si="3"/>
        <v>0.58000000000000007</v>
      </c>
      <c r="E66" s="8">
        <f t="shared" si="4"/>
        <v>7.4827256000000011</v>
      </c>
    </row>
    <row r="67" spans="1:5" x14ac:dyDescent="0.35">
      <c r="A67" s="10" t="s">
        <v>90</v>
      </c>
      <c r="B67" s="6">
        <v>0.91100000000000003</v>
      </c>
      <c r="C67" s="5">
        <v>6.7000000000000004E-2</v>
      </c>
      <c r="D67" s="1">
        <f t="shared" si="3"/>
        <v>0.84400000000000008</v>
      </c>
      <c r="E67" s="8">
        <f t="shared" si="4"/>
        <v>12.149980544</v>
      </c>
    </row>
    <row r="68" spans="1:5" x14ac:dyDescent="0.35">
      <c r="A68" s="10" t="s">
        <v>45</v>
      </c>
      <c r="B68" s="6">
        <v>0.72799999999999998</v>
      </c>
      <c r="C68" s="5">
        <v>6.7000000000000004E-2</v>
      </c>
      <c r="D68" s="1">
        <f t="shared" si="3"/>
        <v>0.66100000000000003</v>
      </c>
      <c r="E68" s="8">
        <f t="shared" si="4"/>
        <v>8.806086509</v>
      </c>
    </row>
    <row r="69" spans="1:5" x14ac:dyDescent="0.35">
      <c r="A69" s="10" t="s">
        <v>91</v>
      </c>
      <c r="B69" s="6">
        <v>0.76200000000000001</v>
      </c>
      <c r="C69" s="5">
        <v>6.7000000000000004E-2</v>
      </c>
      <c r="D69" s="1">
        <f t="shared" si="3"/>
        <v>0.69500000000000006</v>
      </c>
      <c r="E69" s="8">
        <f t="shared" si="4"/>
        <v>9.3902277250000008</v>
      </c>
    </row>
    <row r="70" spans="1:5" x14ac:dyDescent="0.35">
      <c r="A70" s="10" t="s">
        <v>92</v>
      </c>
      <c r="B70" s="6">
        <v>0.57600000000000007</v>
      </c>
      <c r="C70" s="5">
        <v>6.7000000000000004E-2</v>
      </c>
      <c r="D70" s="1">
        <f t="shared" si="3"/>
        <v>0.50900000000000012</v>
      </c>
      <c r="E70" s="8">
        <f t="shared" si="4"/>
        <v>6.4018371490000021</v>
      </c>
    </row>
    <row r="71" spans="1:5" x14ac:dyDescent="0.35">
      <c r="A71" s="10" t="s">
        <v>93</v>
      </c>
      <c r="B71" s="6">
        <v>0.80700000000000005</v>
      </c>
      <c r="C71" s="5">
        <v>6.7000000000000004E-2</v>
      </c>
      <c r="D71" s="1">
        <f t="shared" si="3"/>
        <v>0.74</v>
      </c>
      <c r="E71" s="8">
        <f t="shared" si="4"/>
        <v>10.189410399999998</v>
      </c>
    </row>
    <row r="72" spans="1:5" x14ac:dyDescent="0.35">
      <c r="A72" s="10" t="s">
        <v>94</v>
      </c>
      <c r="B72" s="6">
        <v>0.88200000000000001</v>
      </c>
      <c r="C72" s="5">
        <v>6.7000000000000004E-2</v>
      </c>
      <c r="D72" s="1">
        <f t="shared" si="3"/>
        <v>0.81499999999999995</v>
      </c>
      <c r="E72" s="8">
        <f t="shared" si="4"/>
        <v>11.587342524999999</v>
      </c>
    </row>
    <row r="73" spans="1:5" x14ac:dyDescent="0.35">
      <c r="A73" s="10" t="s">
        <v>95</v>
      </c>
      <c r="B73" s="6">
        <v>0.439</v>
      </c>
      <c r="C73" s="5">
        <v>6.7000000000000004E-2</v>
      </c>
      <c r="D73" s="1">
        <f t="shared" si="3"/>
        <v>0.372</v>
      </c>
      <c r="E73" s="8">
        <f t="shared" si="4"/>
        <v>4.5250263359999998</v>
      </c>
    </row>
    <row r="74" spans="1:5" x14ac:dyDescent="0.35">
      <c r="A74" s="10" t="s">
        <v>96</v>
      </c>
      <c r="B74" s="6">
        <v>0.77600000000000002</v>
      </c>
      <c r="C74" s="5">
        <v>6.7000000000000004E-2</v>
      </c>
      <c r="D74" s="1">
        <f t="shared" si="3"/>
        <v>0.70900000000000007</v>
      </c>
      <c r="E74" s="8">
        <f t="shared" si="4"/>
        <v>9.635681549000001</v>
      </c>
    </row>
    <row r="75" spans="1:5" x14ac:dyDescent="0.35">
      <c r="A75" s="10" t="s">
        <v>97</v>
      </c>
      <c r="B75" s="6">
        <v>0.79200000000000004</v>
      </c>
      <c r="C75" s="5">
        <v>6.7000000000000004E-2</v>
      </c>
      <c r="D75" s="1">
        <f t="shared" si="3"/>
        <v>0.72500000000000009</v>
      </c>
      <c r="E75" s="8">
        <f t="shared" si="4"/>
        <v>9.9197181250000011</v>
      </c>
    </row>
    <row r="76" spans="1:5" x14ac:dyDescent="0.35">
      <c r="A76" s="10" t="s">
        <v>98</v>
      </c>
      <c r="B76" s="6">
        <v>0.38500000000000001</v>
      </c>
      <c r="C76" s="5">
        <v>6.7000000000000004E-2</v>
      </c>
      <c r="D76" s="1">
        <f t="shared" si="3"/>
        <v>0.318</v>
      </c>
      <c r="E76" s="8">
        <f t="shared" si="4"/>
        <v>3.8608527959999996</v>
      </c>
    </row>
    <row r="77" spans="1:5" x14ac:dyDescent="0.35">
      <c r="A77" s="10" t="s">
        <v>99</v>
      </c>
      <c r="B77" s="6">
        <v>0.75600000000000001</v>
      </c>
      <c r="C77" s="5">
        <v>6.7000000000000004E-2</v>
      </c>
      <c r="D77" s="1">
        <f t="shared" si="3"/>
        <v>0.68900000000000006</v>
      </c>
      <c r="E77" s="8">
        <f t="shared" si="4"/>
        <v>9.2859127089999998</v>
      </c>
    </row>
    <row r="78" spans="1:5" x14ac:dyDescent="0.35">
      <c r="A78" s="10" t="s">
        <v>15</v>
      </c>
      <c r="B78" s="6">
        <v>0.71699999999999997</v>
      </c>
      <c r="C78" s="5">
        <v>6.7000000000000004E-2</v>
      </c>
      <c r="D78" s="1">
        <f t="shared" si="3"/>
        <v>0.64999999999999991</v>
      </c>
      <c r="E78" s="8">
        <f t="shared" si="4"/>
        <v>8.6207274999999974</v>
      </c>
    </row>
    <row r="79" spans="1:5" x14ac:dyDescent="0.35">
      <c r="A79" s="10" t="s">
        <v>15</v>
      </c>
      <c r="B79" s="6">
        <v>0.84099999999999997</v>
      </c>
      <c r="C79" s="5">
        <v>6.7000000000000004E-2</v>
      </c>
      <c r="D79" s="1">
        <f t="shared" si="3"/>
        <v>0.77400000000000002</v>
      </c>
      <c r="E79" s="8">
        <f t="shared" si="4"/>
        <v>10.812923004</v>
      </c>
    </row>
    <row r="80" spans="1:5" x14ac:dyDescent="0.35">
      <c r="A80" s="10" t="s">
        <v>16</v>
      </c>
      <c r="B80" s="6">
        <v>0.82700000000000007</v>
      </c>
      <c r="C80" s="5">
        <v>6.7000000000000004E-2</v>
      </c>
      <c r="D80" s="1">
        <f t="shared" ref="D80:D111" si="5">(B80-C80)</f>
        <v>0.76</v>
      </c>
      <c r="E80" s="8">
        <f t="shared" ref="E80:E111" si="6">(7.329*D80*D80)+(7.2425*D80)+(0.8166)</f>
        <v>10.5541304</v>
      </c>
    </row>
    <row r="81" spans="1:5" x14ac:dyDescent="0.35">
      <c r="A81" s="10" t="s">
        <v>17</v>
      </c>
      <c r="B81" s="6">
        <v>0.52300000000000002</v>
      </c>
      <c r="C81" s="5">
        <v>6.7000000000000004E-2</v>
      </c>
      <c r="D81" s="1">
        <f t="shared" si="5"/>
        <v>0.45600000000000002</v>
      </c>
      <c r="E81" s="8">
        <f t="shared" si="6"/>
        <v>5.643142944</v>
      </c>
    </row>
    <row r="82" spans="1:5" x14ac:dyDescent="0.35">
      <c r="A82" s="10" t="s">
        <v>18</v>
      </c>
      <c r="B82" s="6">
        <v>0.71</v>
      </c>
      <c r="C82" s="5">
        <v>6.7000000000000004E-2</v>
      </c>
      <c r="D82" s="1">
        <f t="shared" si="5"/>
        <v>0.64300000000000002</v>
      </c>
      <c r="E82" s="8">
        <f t="shared" si="6"/>
        <v>8.5036952209999992</v>
      </c>
    </row>
    <row r="83" spans="1:5" x14ac:dyDescent="0.35">
      <c r="A83" s="10" t="s">
        <v>21</v>
      </c>
      <c r="B83" s="6">
        <v>0.57300000000000006</v>
      </c>
      <c r="C83" s="5">
        <v>6.7000000000000004E-2</v>
      </c>
      <c r="D83" s="1">
        <f t="shared" si="5"/>
        <v>0.50600000000000001</v>
      </c>
      <c r="E83" s="8">
        <f t="shared" si="6"/>
        <v>6.3577928440000004</v>
      </c>
    </row>
    <row r="84" spans="1:5" x14ac:dyDescent="0.35">
      <c r="A84" s="10" t="s">
        <v>21</v>
      </c>
      <c r="B84" s="6">
        <v>0.79800000000000004</v>
      </c>
      <c r="C84" s="5">
        <v>6.7000000000000004E-2</v>
      </c>
      <c r="D84" s="1">
        <f t="shared" si="5"/>
        <v>0.73100000000000009</v>
      </c>
      <c r="E84" s="8">
        <f t="shared" si="6"/>
        <v>10.027199269</v>
      </c>
    </row>
    <row r="85" spans="1:5" x14ac:dyDescent="0.35">
      <c r="A85" s="10" t="s">
        <v>23</v>
      </c>
      <c r="B85" s="6">
        <v>0.51</v>
      </c>
      <c r="C85" s="5">
        <v>6.7000000000000004E-2</v>
      </c>
      <c r="D85" s="1">
        <f t="shared" si="5"/>
        <v>0.443</v>
      </c>
      <c r="E85" s="8">
        <f t="shared" si="6"/>
        <v>5.4633364210000002</v>
      </c>
    </row>
    <row r="86" spans="1:5" x14ac:dyDescent="0.35">
      <c r="A86" s="10" t="s">
        <v>24</v>
      </c>
      <c r="B86" s="6">
        <v>0.51600000000000001</v>
      </c>
      <c r="C86" s="5">
        <v>6.7000000000000004E-2</v>
      </c>
      <c r="D86" s="1">
        <f t="shared" si="5"/>
        <v>0.44900000000000001</v>
      </c>
      <c r="E86" s="8">
        <f t="shared" si="6"/>
        <v>5.5460162290000001</v>
      </c>
    </row>
    <row r="87" spans="1:5" x14ac:dyDescent="0.35">
      <c r="A87" s="10" t="s">
        <v>24</v>
      </c>
      <c r="B87" s="6">
        <v>0.46800000000000003</v>
      </c>
      <c r="C87" s="5">
        <v>6.7000000000000004E-2</v>
      </c>
      <c r="D87" s="1">
        <f t="shared" si="5"/>
        <v>0.40100000000000002</v>
      </c>
      <c r="E87" s="8">
        <f t="shared" si="6"/>
        <v>4.8993530290000002</v>
      </c>
    </row>
    <row r="88" spans="1:5" x14ac:dyDescent="0.35">
      <c r="A88" s="10" t="s">
        <v>60</v>
      </c>
      <c r="B88" s="6">
        <v>0.78600000000000003</v>
      </c>
      <c r="C88" s="5">
        <v>6.7000000000000004E-2</v>
      </c>
      <c r="D88" s="1">
        <f t="shared" si="5"/>
        <v>0.71900000000000008</v>
      </c>
      <c r="E88" s="8">
        <f t="shared" si="6"/>
        <v>9.8127646690000017</v>
      </c>
    </row>
    <row r="89" spans="1:5" x14ac:dyDescent="0.35">
      <c r="A89" s="10" t="s">
        <v>16</v>
      </c>
      <c r="B89" s="6">
        <v>0.49199999999999999</v>
      </c>
      <c r="C89" s="5">
        <v>6.7000000000000004E-2</v>
      </c>
      <c r="D89" s="1">
        <f t="shared" si="5"/>
        <v>0.42499999999999999</v>
      </c>
      <c r="E89" s="8">
        <f t="shared" si="6"/>
        <v>5.2184631249999995</v>
      </c>
    </row>
    <row r="90" spans="1:5" x14ac:dyDescent="0.35">
      <c r="A90" s="10" t="s">
        <v>17</v>
      </c>
      <c r="B90" s="6">
        <v>0.49099999999999999</v>
      </c>
      <c r="C90" s="5">
        <v>6.7000000000000004E-2</v>
      </c>
      <c r="D90" s="1">
        <f t="shared" si="5"/>
        <v>0.42399999999999999</v>
      </c>
      <c r="E90" s="8">
        <f t="shared" si="6"/>
        <v>5.2049983040000001</v>
      </c>
    </row>
    <row r="91" spans="1:5" x14ac:dyDescent="0.35">
      <c r="A91" s="10" t="s">
        <v>18</v>
      </c>
      <c r="B91" s="6">
        <v>0.41699999999999998</v>
      </c>
      <c r="C91" s="5">
        <v>6.7000000000000004E-2</v>
      </c>
      <c r="D91" s="1">
        <f t="shared" si="5"/>
        <v>0.35</v>
      </c>
      <c r="E91" s="8">
        <f t="shared" si="6"/>
        <v>4.2492774999999998</v>
      </c>
    </row>
    <row r="92" spans="1:5" x14ac:dyDescent="0.35">
      <c r="A92" s="10" t="s">
        <v>19</v>
      </c>
      <c r="B92" s="6">
        <v>0.69700000000000006</v>
      </c>
      <c r="C92" s="5">
        <v>6.7000000000000004E-2</v>
      </c>
      <c r="D92" s="1">
        <f t="shared" si="5"/>
        <v>0.63000000000000012</v>
      </c>
      <c r="E92" s="8">
        <f t="shared" si="6"/>
        <v>8.2882551000000007</v>
      </c>
    </row>
    <row r="93" spans="1:5" x14ac:dyDescent="0.35">
      <c r="A93" s="10" t="s">
        <v>20</v>
      </c>
      <c r="B93" s="6">
        <v>0.57799999999999996</v>
      </c>
      <c r="C93" s="5">
        <v>6.7000000000000004E-2</v>
      </c>
      <c r="D93" s="1">
        <f t="shared" si="5"/>
        <v>0.5109999999999999</v>
      </c>
      <c r="E93" s="8">
        <f t="shared" si="6"/>
        <v>6.4312733089999989</v>
      </c>
    </row>
    <row r="94" spans="1:5" x14ac:dyDescent="0.35">
      <c r="A94" s="10" t="s">
        <v>61</v>
      </c>
      <c r="B94" s="6">
        <v>0.41799999999999998</v>
      </c>
      <c r="C94" s="5">
        <v>6.7000000000000004E-2</v>
      </c>
      <c r="D94" s="1">
        <f t="shared" si="5"/>
        <v>0.35099999999999998</v>
      </c>
      <c r="E94" s="8">
        <f t="shared" si="6"/>
        <v>4.2616576290000001</v>
      </c>
    </row>
    <row r="95" spans="1:5" x14ac:dyDescent="0.35">
      <c r="A95" s="10" t="s">
        <v>62</v>
      </c>
      <c r="B95" s="6">
        <v>0.442</v>
      </c>
      <c r="C95" s="5">
        <v>6.7000000000000004E-2</v>
      </c>
      <c r="D95" s="1">
        <f t="shared" si="5"/>
        <v>0.375</v>
      </c>
      <c r="E95" s="8">
        <f t="shared" si="6"/>
        <v>4.5631781250000003</v>
      </c>
    </row>
    <row r="96" spans="1:5" x14ac:dyDescent="0.35">
      <c r="A96" s="10" t="s">
        <v>63</v>
      </c>
      <c r="B96" s="6">
        <v>0.63400000000000001</v>
      </c>
      <c r="C96" s="5">
        <v>6.7000000000000004E-2</v>
      </c>
      <c r="D96" s="1">
        <f t="shared" si="5"/>
        <v>0.56699999999999995</v>
      </c>
      <c r="E96" s="8">
        <f t="shared" si="6"/>
        <v>7.279290381</v>
      </c>
    </row>
    <row r="97" spans="1:5" x14ac:dyDescent="0.35">
      <c r="A97" s="10" t="s">
        <v>65</v>
      </c>
      <c r="B97" s="6">
        <v>0.66</v>
      </c>
      <c r="C97" s="5">
        <v>6.7000000000000004E-2</v>
      </c>
      <c r="D97" s="1">
        <f t="shared" si="5"/>
        <v>0.59299999999999997</v>
      </c>
      <c r="E97" s="8">
        <f t="shared" si="6"/>
        <v>7.6886380209999992</v>
      </c>
    </row>
    <row r="98" spans="1:5" x14ac:dyDescent="0.35">
      <c r="A98" s="10" t="s">
        <v>66</v>
      </c>
      <c r="B98" s="6">
        <v>0.60799999999999998</v>
      </c>
      <c r="C98" s="5">
        <v>6.7000000000000004E-2</v>
      </c>
      <c r="D98" s="1">
        <f t="shared" si="5"/>
        <v>0.54099999999999993</v>
      </c>
      <c r="E98" s="8">
        <f t="shared" si="6"/>
        <v>6.8798515489999987</v>
      </c>
    </row>
    <row r="99" spans="1:5" x14ac:dyDescent="0.35">
      <c r="A99" s="10" t="s">
        <v>67</v>
      </c>
      <c r="B99" s="6">
        <v>0.45900000000000002</v>
      </c>
      <c r="C99" s="5">
        <v>6.7000000000000004E-2</v>
      </c>
      <c r="D99" s="1">
        <f t="shared" si="5"/>
        <v>0.39200000000000002</v>
      </c>
      <c r="E99" s="8">
        <f t="shared" si="6"/>
        <v>4.781863456</v>
      </c>
    </row>
    <row r="100" spans="1:5" x14ac:dyDescent="0.35">
      <c r="A100" s="10" t="s">
        <v>68</v>
      </c>
      <c r="B100" s="6">
        <v>0.54100000000000004</v>
      </c>
      <c r="C100" s="5">
        <v>6.7000000000000004E-2</v>
      </c>
      <c r="D100" s="1">
        <f t="shared" si="5"/>
        <v>0.47400000000000003</v>
      </c>
      <c r="E100" s="8">
        <f t="shared" si="6"/>
        <v>5.8961954040000011</v>
      </c>
    </row>
    <row r="101" spans="1:5" x14ac:dyDescent="0.35">
      <c r="A101" s="10" t="s">
        <v>69</v>
      </c>
      <c r="B101" s="6">
        <v>0.56100000000000005</v>
      </c>
      <c r="C101" s="5">
        <v>6.7000000000000004E-2</v>
      </c>
      <c r="D101" s="1">
        <f t="shared" si="5"/>
        <v>0.49400000000000005</v>
      </c>
      <c r="E101" s="8">
        <f t="shared" si="6"/>
        <v>6.1829348440000009</v>
      </c>
    </row>
    <row r="102" spans="1:5" x14ac:dyDescent="0.35">
      <c r="A102" s="10" t="s">
        <v>70</v>
      </c>
      <c r="B102" s="6">
        <v>0.432</v>
      </c>
      <c r="C102" s="5">
        <v>6.7000000000000004E-2</v>
      </c>
      <c r="D102" s="1">
        <f t="shared" si="5"/>
        <v>0.36499999999999999</v>
      </c>
      <c r="E102" s="8">
        <f t="shared" si="6"/>
        <v>4.4365185249999994</v>
      </c>
    </row>
    <row r="103" spans="1:5" x14ac:dyDescent="0.35">
      <c r="A103" s="10" t="s">
        <v>47</v>
      </c>
      <c r="B103" s="6">
        <v>0.77</v>
      </c>
      <c r="C103" s="5">
        <v>6.7000000000000004E-2</v>
      </c>
      <c r="D103" s="1">
        <f t="shared" si="5"/>
        <v>0.70300000000000007</v>
      </c>
      <c r="E103" s="8">
        <f t="shared" si="6"/>
        <v>9.5301352609999999</v>
      </c>
    </row>
    <row r="104" spans="1:5" x14ac:dyDescent="0.35">
      <c r="A104" s="10" t="s">
        <v>48</v>
      </c>
      <c r="B104" s="6">
        <v>0.45900000000000002</v>
      </c>
      <c r="C104" s="5">
        <v>6.7000000000000004E-2</v>
      </c>
      <c r="D104" s="1">
        <f t="shared" si="5"/>
        <v>0.39200000000000002</v>
      </c>
      <c r="E104" s="8">
        <f t="shared" si="6"/>
        <v>4.781863456</v>
      </c>
    </row>
    <row r="105" spans="1:5" x14ac:dyDescent="0.35">
      <c r="A105" s="10" t="s">
        <v>49</v>
      </c>
      <c r="B105" s="6">
        <v>0.70300000000000007</v>
      </c>
      <c r="C105" s="5">
        <v>6.7000000000000004E-2</v>
      </c>
      <c r="D105" s="1">
        <f t="shared" si="5"/>
        <v>0.63600000000000012</v>
      </c>
      <c r="E105" s="8">
        <f t="shared" si="6"/>
        <v>8.3873811840000023</v>
      </c>
    </row>
    <row r="106" spans="1:5" x14ac:dyDescent="0.35">
      <c r="A106" s="10" t="s">
        <v>50</v>
      </c>
      <c r="B106" s="6">
        <v>0.53600000000000003</v>
      </c>
      <c r="C106" s="5">
        <v>6.7000000000000004E-2</v>
      </c>
      <c r="D106" s="1">
        <f t="shared" si="5"/>
        <v>0.46900000000000003</v>
      </c>
      <c r="E106" s="8">
        <f t="shared" si="6"/>
        <v>5.8254266690000005</v>
      </c>
    </row>
    <row r="107" spans="1:5" x14ac:dyDescent="0.35">
      <c r="A107" s="10" t="s">
        <v>51</v>
      </c>
      <c r="B107" s="6">
        <v>0.52500000000000002</v>
      </c>
      <c r="C107" s="5">
        <v>6.7000000000000004E-2</v>
      </c>
      <c r="D107" s="1">
        <f t="shared" si="5"/>
        <v>0.45800000000000002</v>
      </c>
      <c r="E107" s="8">
        <f t="shared" si="6"/>
        <v>5.6710253560000004</v>
      </c>
    </row>
    <row r="108" spans="1:5" x14ac:dyDescent="0.35">
      <c r="A108" s="10" t="s">
        <v>52</v>
      </c>
      <c r="B108" s="6">
        <v>0.51900000000000002</v>
      </c>
      <c r="C108" s="5">
        <v>6.7000000000000004E-2</v>
      </c>
      <c r="D108" s="1">
        <f t="shared" si="5"/>
        <v>0.45200000000000001</v>
      </c>
      <c r="E108" s="8">
        <f t="shared" si="6"/>
        <v>5.5875540160000003</v>
      </c>
    </row>
    <row r="109" spans="1:5" x14ac:dyDescent="0.35">
      <c r="A109" s="10" t="s">
        <v>53</v>
      </c>
      <c r="B109" s="6">
        <v>0.71399999999999997</v>
      </c>
      <c r="C109" s="5">
        <v>6.7000000000000004E-2</v>
      </c>
      <c r="D109" s="1">
        <f t="shared" si="5"/>
        <v>0.64700000000000002</v>
      </c>
      <c r="E109" s="8">
        <f t="shared" si="6"/>
        <v>8.5704828610000003</v>
      </c>
    </row>
    <row r="110" spans="1:5" x14ac:dyDescent="0.35">
      <c r="A110" s="10" t="s">
        <v>54</v>
      </c>
      <c r="B110" s="6">
        <v>0.67900000000000005</v>
      </c>
      <c r="C110" s="5">
        <v>6.7000000000000004E-2</v>
      </c>
      <c r="D110" s="1">
        <f t="shared" si="5"/>
        <v>0.6120000000000001</v>
      </c>
      <c r="E110" s="8">
        <f t="shared" si="6"/>
        <v>7.994042976000002</v>
      </c>
    </row>
    <row r="111" spans="1:5" x14ac:dyDescent="0.35">
      <c r="A111" s="10" t="s">
        <v>55</v>
      </c>
      <c r="B111" s="6">
        <v>0.84099999999999997</v>
      </c>
      <c r="C111" s="5">
        <v>6.7000000000000004E-2</v>
      </c>
      <c r="D111" s="1">
        <f t="shared" si="5"/>
        <v>0.77400000000000002</v>
      </c>
      <c r="E111" s="8">
        <f t="shared" si="6"/>
        <v>10.812923004</v>
      </c>
    </row>
    <row r="112" spans="1:5" x14ac:dyDescent="0.35">
      <c r="A112" s="10" t="s">
        <v>56</v>
      </c>
      <c r="B112" s="6">
        <v>0.746</v>
      </c>
      <c r="C112" s="5">
        <v>6.7000000000000004E-2</v>
      </c>
      <c r="D112" s="1">
        <f t="shared" ref="D112:D143" si="7">(B112-C112)</f>
        <v>0.67900000000000005</v>
      </c>
      <c r="E112" s="8">
        <f t="shared" ref="E112:E143" si="8">(7.329*D112*D112)+(7.2425*D112)+(0.8166)</f>
        <v>9.1132269889999993</v>
      </c>
    </row>
    <row r="113" spans="1:5" x14ac:dyDescent="0.35">
      <c r="A113" s="10" t="s">
        <v>35</v>
      </c>
      <c r="B113" s="6">
        <v>0.88200000000000001</v>
      </c>
      <c r="C113" s="5">
        <v>6.7000000000000004E-2</v>
      </c>
      <c r="D113" s="1">
        <f t="shared" si="7"/>
        <v>0.81499999999999995</v>
      </c>
      <c r="E113" s="8">
        <f t="shared" si="8"/>
        <v>11.587342524999999</v>
      </c>
    </row>
    <row r="114" spans="1:5" x14ac:dyDescent="0.35">
      <c r="A114" s="10" t="s">
        <v>36</v>
      </c>
      <c r="B114" s="6">
        <v>0.51800000000000002</v>
      </c>
      <c r="C114" s="5">
        <v>6.7000000000000004E-2</v>
      </c>
      <c r="D114" s="1">
        <f t="shared" si="7"/>
        <v>0.45100000000000001</v>
      </c>
      <c r="E114" s="8">
        <f t="shared" si="8"/>
        <v>5.5736934289999995</v>
      </c>
    </row>
    <row r="115" spans="1:5" x14ac:dyDescent="0.35">
      <c r="A115" s="10" t="s">
        <v>37</v>
      </c>
      <c r="B115" s="6">
        <v>0.82400000000000007</v>
      </c>
      <c r="C115" s="5">
        <v>6.7000000000000004E-2</v>
      </c>
      <c r="D115" s="1">
        <f t="shared" si="7"/>
        <v>0.75700000000000012</v>
      </c>
      <c r="E115" s="8">
        <f t="shared" si="8"/>
        <v>10.499048621000002</v>
      </c>
    </row>
    <row r="116" spans="1:5" x14ac:dyDescent="0.35">
      <c r="A116" s="10" t="s">
        <v>38</v>
      </c>
      <c r="B116" s="6">
        <v>0.496</v>
      </c>
      <c r="C116" s="5">
        <v>6.7000000000000004E-2</v>
      </c>
      <c r="D116" s="1">
        <f t="shared" si="7"/>
        <v>0.42899999999999999</v>
      </c>
      <c r="E116" s="8">
        <f t="shared" si="8"/>
        <v>5.2724689890000001</v>
      </c>
    </row>
    <row r="117" spans="1:5" x14ac:dyDescent="0.35">
      <c r="A117" s="10" t="s">
        <v>39</v>
      </c>
      <c r="B117" s="6">
        <v>0.78600000000000003</v>
      </c>
      <c r="C117" s="5">
        <v>6.7000000000000004E-2</v>
      </c>
      <c r="D117" s="1">
        <f t="shared" si="7"/>
        <v>0.71900000000000008</v>
      </c>
      <c r="E117" s="8">
        <f t="shared" si="8"/>
        <v>9.8127646690000017</v>
      </c>
    </row>
    <row r="118" spans="1:5" x14ac:dyDescent="0.35">
      <c r="A118" s="10" t="s">
        <v>40</v>
      </c>
      <c r="B118" s="6">
        <v>0.72699999999999998</v>
      </c>
      <c r="C118" s="5">
        <v>6.7000000000000004E-2</v>
      </c>
      <c r="D118" s="1">
        <f t="shared" si="7"/>
        <v>0.65999999999999992</v>
      </c>
      <c r="E118" s="8">
        <f t="shared" si="8"/>
        <v>8.7891623999999968</v>
      </c>
    </row>
    <row r="119" spans="1:5" x14ac:dyDescent="0.35">
      <c r="A119" s="10" t="s">
        <v>41</v>
      </c>
      <c r="B119" s="6">
        <v>0.309</v>
      </c>
      <c r="C119" s="5">
        <v>6.7000000000000004E-2</v>
      </c>
      <c r="D119" s="1">
        <f t="shared" si="7"/>
        <v>0.24199999999999999</v>
      </c>
      <c r="E119" s="8">
        <f t="shared" si="8"/>
        <v>2.9985005559999998</v>
      </c>
    </row>
    <row r="120" spans="1:5" x14ac:dyDescent="0.35">
      <c r="A120" s="10" t="s">
        <v>42</v>
      </c>
      <c r="B120" s="6">
        <v>0.49099999999999999</v>
      </c>
      <c r="C120" s="5">
        <v>6.7000000000000004E-2</v>
      </c>
      <c r="D120" s="1">
        <f t="shared" si="7"/>
        <v>0.42399999999999999</v>
      </c>
      <c r="E120" s="8">
        <f t="shared" si="8"/>
        <v>5.2049983040000001</v>
      </c>
    </row>
    <row r="121" spans="1:5" x14ac:dyDescent="0.35">
      <c r="A121" s="10" t="s">
        <v>100</v>
      </c>
      <c r="B121" s="6">
        <v>0.34600000000000003</v>
      </c>
      <c r="C121" s="5">
        <v>6.7000000000000004E-2</v>
      </c>
      <c r="D121" s="1">
        <f t="shared" si="7"/>
        <v>0.27900000000000003</v>
      </c>
      <c r="E121" s="8">
        <f t="shared" si="8"/>
        <v>3.4077541890000003</v>
      </c>
    </row>
    <row r="122" spans="1:5" x14ac:dyDescent="0.35">
      <c r="A122" s="10" t="s">
        <v>101</v>
      </c>
      <c r="B122" s="6">
        <v>0.39300000000000002</v>
      </c>
      <c r="C122" s="5">
        <v>6.7000000000000004E-2</v>
      </c>
      <c r="D122" s="1">
        <f t="shared" si="7"/>
        <v>0.32600000000000001</v>
      </c>
      <c r="E122" s="8">
        <f t="shared" si="8"/>
        <v>3.9565518040000001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2:L123"/>
  <sheetViews>
    <sheetView workbookViewId="0">
      <selection activeCell="H117" sqref="H117"/>
    </sheetView>
  </sheetViews>
  <sheetFormatPr defaultRowHeight="14.5" x14ac:dyDescent="0.35"/>
  <cols>
    <col min="1" max="1" width="15" customWidth="1"/>
    <col min="2" max="2" width="12.90625" customWidth="1"/>
    <col min="3" max="3" width="11" customWidth="1"/>
    <col min="4" max="4" width="11.08984375" customWidth="1"/>
    <col min="5" max="5" width="10.54296875" customWidth="1"/>
  </cols>
  <sheetData>
    <row r="2" spans="1:12" x14ac:dyDescent="0.35">
      <c r="A2" s="3">
        <v>1.895</v>
      </c>
      <c r="B2" s="6">
        <v>0.76800000000000002</v>
      </c>
      <c r="C2" s="6">
        <v>0.93100000000000005</v>
      </c>
      <c r="D2" s="6">
        <v>0.56700000000000006</v>
      </c>
      <c r="E2" s="6">
        <v>0.91900000000000004</v>
      </c>
      <c r="F2" s="6">
        <v>1.0409999999999999</v>
      </c>
      <c r="G2" s="6">
        <v>1.268</v>
      </c>
      <c r="H2" s="6">
        <v>0.23200000000000001</v>
      </c>
      <c r="I2" s="6">
        <v>0.83299999999999996</v>
      </c>
      <c r="J2" s="6">
        <v>0.65900000000000003</v>
      </c>
      <c r="K2" s="6">
        <v>1.0269999999999999</v>
      </c>
      <c r="L2" s="6">
        <v>0.97699999999999998</v>
      </c>
    </row>
    <row r="3" spans="1:12" x14ac:dyDescent="0.35">
      <c r="A3" s="3">
        <v>1.2290000000000001</v>
      </c>
      <c r="B3" s="6">
        <v>0.84899999999999998</v>
      </c>
      <c r="C3" s="6">
        <v>0.87</v>
      </c>
      <c r="D3" s="6">
        <v>0.222</v>
      </c>
      <c r="E3" s="6">
        <v>0.88300000000000001</v>
      </c>
      <c r="F3" s="6">
        <v>1.087</v>
      </c>
      <c r="G3" s="6">
        <v>0.97199999999999998</v>
      </c>
      <c r="H3" s="6">
        <v>0.17699999999999999</v>
      </c>
      <c r="I3" s="6">
        <v>1.288</v>
      </c>
      <c r="J3" s="6">
        <v>0.71399999999999997</v>
      </c>
      <c r="K3" s="6">
        <v>0.90500000000000003</v>
      </c>
      <c r="L3" s="6">
        <v>1.0469999999999999</v>
      </c>
    </row>
    <row r="4" spans="1:12" x14ac:dyDescent="0.35">
      <c r="A4" s="3">
        <v>0.74399999999999999</v>
      </c>
      <c r="B4" s="6">
        <v>0.191</v>
      </c>
      <c r="C4" s="6">
        <v>0.20100000000000001</v>
      </c>
      <c r="D4" s="6">
        <v>0.17500000000000002</v>
      </c>
      <c r="E4" s="6">
        <v>0.65500000000000003</v>
      </c>
      <c r="F4" s="6">
        <v>0.94100000000000006</v>
      </c>
      <c r="G4" s="6">
        <v>0.17599999999999999</v>
      </c>
      <c r="H4" s="6">
        <v>1.0489999999999999</v>
      </c>
      <c r="I4" s="6">
        <v>1.1020000000000001</v>
      </c>
      <c r="J4" s="6">
        <v>0.84299999999999997</v>
      </c>
      <c r="K4" s="6">
        <v>1.034</v>
      </c>
      <c r="L4" s="6">
        <v>1.0449999999999999</v>
      </c>
    </row>
    <row r="5" spans="1:12" x14ac:dyDescent="0.35">
      <c r="A5" s="3">
        <v>0.48499999999999999</v>
      </c>
      <c r="B5" s="6">
        <v>0.76600000000000001</v>
      </c>
      <c r="C5" s="6">
        <v>1.2190000000000001</v>
      </c>
      <c r="D5" s="6">
        <v>0.189</v>
      </c>
      <c r="E5" s="6">
        <v>0.19900000000000001</v>
      </c>
      <c r="F5" s="6">
        <v>0.184</v>
      </c>
      <c r="G5" s="6">
        <v>0.76500000000000001</v>
      </c>
      <c r="H5" s="6">
        <v>1.159</v>
      </c>
      <c r="I5" s="6">
        <v>1.169</v>
      </c>
      <c r="J5" s="6">
        <v>0.82300000000000006</v>
      </c>
      <c r="K5" s="6">
        <v>0.78900000000000003</v>
      </c>
      <c r="L5" s="6">
        <v>0.872</v>
      </c>
    </row>
    <row r="6" spans="1:12" x14ac:dyDescent="0.35">
      <c r="A6" s="3">
        <v>0.32100000000000001</v>
      </c>
      <c r="B6" s="6">
        <v>1.087</v>
      </c>
      <c r="C6" s="6">
        <v>1.2390000000000001</v>
      </c>
      <c r="D6" s="6">
        <v>0.223</v>
      </c>
      <c r="E6" s="6">
        <v>0.19400000000000001</v>
      </c>
      <c r="F6" s="6">
        <v>1.1140000000000001</v>
      </c>
      <c r="G6" s="6">
        <v>0.93400000000000005</v>
      </c>
      <c r="H6" s="6">
        <v>1.1460000000000001</v>
      </c>
      <c r="I6" s="6">
        <v>0.85399999999999998</v>
      </c>
      <c r="J6" s="6">
        <v>1.0660000000000001</v>
      </c>
      <c r="K6" s="6">
        <v>1.0050000000000001</v>
      </c>
      <c r="L6" s="6">
        <v>0.83200000000000007</v>
      </c>
    </row>
    <row r="7" spans="1:12" x14ac:dyDescent="0.35">
      <c r="A7" s="5">
        <v>7.2999999999999995E-2</v>
      </c>
      <c r="B7" s="6">
        <v>0.92900000000000005</v>
      </c>
      <c r="C7" s="6">
        <v>1.246</v>
      </c>
      <c r="D7" s="6">
        <v>1.0050000000000001</v>
      </c>
      <c r="E7" s="6">
        <v>1.1559999999999999</v>
      </c>
      <c r="F7" s="6">
        <v>1.2</v>
      </c>
      <c r="G7" s="6">
        <v>0.17200000000000001</v>
      </c>
      <c r="H7" s="6">
        <v>1.127</v>
      </c>
      <c r="I7" s="6">
        <v>1.1460000000000001</v>
      </c>
      <c r="J7" s="6">
        <v>1.02</v>
      </c>
      <c r="K7" s="6">
        <v>1.077</v>
      </c>
      <c r="L7" s="6">
        <v>0.94900000000000007</v>
      </c>
    </row>
    <row r="8" spans="1:12" x14ac:dyDescent="0.35">
      <c r="A8" s="6">
        <v>0.65800000000000003</v>
      </c>
      <c r="B8" s="6">
        <v>0.17699999999999999</v>
      </c>
      <c r="C8" s="6">
        <v>1.0549999999999999</v>
      </c>
      <c r="D8" s="6">
        <v>0.61299999999999999</v>
      </c>
      <c r="E8" s="6">
        <v>1.163</v>
      </c>
      <c r="F8" s="6">
        <v>0.222</v>
      </c>
      <c r="G8" s="6">
        <v>0.879</v>
      </c>
      <c r="H8" s="6">
        <v>1.0620000000000001</v>
      </c>
      <c r="I8" s="6">
        <v>0.82500000000000007</v>
      </c>
      <c r="J8" s="6">
        <v>1.0529999999999999</v>
      </c>
      <c r="K8" s="6">
        <v>1.01</v>
      </c>
      <c r="L8" s="6">
        <v>0.59899999999999998</v>
      </c>
    </row>
    <row r="9" spans="1:12" x14ac:dyDescent="0.35">
      <c r="A9" s="6">
        <v>0.28899999999999998</v>
      </c>
      <c r="B9" s="6">
        <v>0.878</v>
      </c>
      <c r="C9" s="6">
        <v>0.84199999999999997</v>
      </c>
      <c r="D9" s="6">
        <v>0.88800000000000001</v>
      </c>
      <c r="E9" s="6">
        <v>0.20899999999999999</v>
      </c>
      <c r="F9" s="6">
        <v>0.92200000000000004</v>
      </c>
      <c r="G9" s="6">
        <v>0.185</v>
      </c>
      <c r="H9" s="6">
        <v>0.93900000000000006</v>
      </c>
      <c r="I9" s="6">
        <v>0.82700000000000007</v>
      </c>
      <c r="J9" s="6">
        <v>0.876</v>
      </c>
      <c r="K9" s="6">
        <v>1.1040000000000001</v>
      </c>
      <c r="L9" s="6">
        <v>0.63100000000000001</v>
      </c>
    </row>
    <row r="13" spans="1:12" x14ac:dyDescent="0.35">
      <c r="A13" s="24" t="s">
        <v>0</v>
      </c>
      <c r="B13" s="7" t="s">
        <v>1</v>
      </c>
      <c r="C13" s="7" t="s">
        <v>2</v>
      </c>
      <c r="D13" s="7" t="s">
        <v>3</v>
      </c>
      <c r="E13" s="7" t="s">
        <v>4</v>
      </c>
    </row>
    <row r="14" spans="1:12" x14ac:dyDescent="0.35">
      <c r="A14" s="24" t="s">
        <v>5</v>
      </c>
      <c r="B14" s="3">
        <v>1.895</v>
      </c>
      <c r="C14" s="1">
        <f>B14-B19</f>
        <v>1.8220000000000001</v>
      </c>
      <c r="D14" s="1">
        <v>120</v>
      </c>
      <c r="E14" s="8">
        <f>(19.782*C14*C14)+(29.941*C14)-(0.3499)</f>
        <v>119.872590888</v>
      </c>
    </row>
    <row r="15" spans="1:12" x14ac:dyDescent="0.35">
      <c r="A15" s="24" t="s">
        <v>6</v>
      </c>
      <c r="B15" s="3">
        <v>1.2290000000000001</v>
      </c>
      <c r="C15" s="1">
        <f>B15-B19</f>
        <v>1.1560000000000001</v>
      </c>
      <c r="D15" s="1">
        <v>60</v>
      </c>
      <c r="E15" s="8">
        <f t="shared" ref="E15:E19" si="0">(19.782*C15*C15)+(29.941*C15)-(0.3499)</f>
        <v>60.697294752000012</v>
      </c>
    </row>
    <row r="16" spans="1:12" x14ac:dyDescent="0.35">
      <c r="A16" s="24" t="s">
        <v>7</v>
      </c>
      <c r="B16" s="3">
        <v>0.74399999999999999</v>
      </c>
      <c r="C16" s="1">
        <f>B16-B19</f>
        <v>0.67100000000000004</v>
      </c>
      <c r="D16" s="1">
        <v>30</v>
      </c>
      <c r="E16" s="8">
        <f t="shared" si="0"/>
        <v>28.647178461999999</v>
      </c>
    </row>
    <row r="17" spans="1:12" x14ac:dyDescent="0.35">
      <c r="A17" s="24" t="s">
        <v>8</v>
      </c>
      <c r="B17" s="3">
        <v>0.48499999999999999</v>
      </c>
      <c r="C17" s="1">
        <f>B17-B19</f>
        <v>0.41199999999999998</v>
      </c>
      <c r="D17" s="1">
        <v>15</v>
      </c>
      <c r="E17" s="8">
        <f t="shared" si="0"/>
        <v>15.343667807999998</v>
      </c>
    </row>
    <row r="18" spans="1:12" x14ac:dyDescent="0.35">
      <c r="A18" s="24" t="s">
        <v>9</v>
      </c>
      <c r="B18" s="3">
        <v>0.32100000000000001</v>
      </c>
      <c r="C18" s="1">
        <f>B18-B19</f>
        <v>0.248</v>
      </c>
      <c r="D18" s="1">
        <v>7.5</v>
      </c>
      <c r="E18" s="8">
        <f t="shared" si="0"/>
        <v>8.2921401279999998</v>
      </c>
    </row>
    <row r="19" spans="1:12" x14ac:dyDescent="0.35">
      <c r="A19" s="24" t="s">
        <v>10</v>
      </c>
      <c r="B19" s="5">
        <v>7.2999999999999995E-2</v>
      </c>
      <c r="C19" s="1">
        <f>B19-B19</f>
        <v>0</v>
      </c>
      <c r="D19" s="1">
        <v>0</v>
      </c>
      <c r="E19" s="8">
        <f t="shared" si="0"/>
        <v>-0.34989999999999999</v>
      </c>
    </row>
    <row r="28" spans="1:12" x14ac:dyDescent="0.35">
      <c r="J28" s="9" t="s">
        <v>106</v>
      </c>
      <c r="K28" s="9"/>
      <c r="L28" s="9"/>
    </row>
    <row r="32" spans="1:12" x14ac:dyDescent="0.35">
      <c r="A32" s="10" t="s">
        <v>12</v>
      </c>
      <c r="B32" s="6" t="s">
        <v>13</v>
      </c>
      <c r="C32" s="4" t="s">
        <v>10</v>
      </c>
      <c r="D32" s="1" t="s">
        <v>2</v>
      </c>
      <c r="E32" s="11" t="s">
        <v>4</v>
      </c>
    </row>
    <row r="33" spans="1:5" x14ac:dyDescent="0.35">
      <c r="A33" s="16" t="s">
        <v>103</v>
      </c>
      <c r="B33" s="16"/>
      <c r="C33" s="16"/>
      <c r="D33" s="16"/>
      <c r="E33" s="16"/>
    </row>
    <row r="34" spans="1:5" x14ac:dyDescent="0.35">
      <c r="A34" s="10" t="s">
        <v>14</v>
      </c>
      <c r="B34" s="6">
        <v>0.65800000000000003</v>
      </c>
      <c r="C34" s="5">
        <v>7.2999999999999995E-2</v>
      </c>
      <c r="D34" s="1">
        <f t="shared" ref="D34:D65" si="1">(B34-C34)</f>
        <v>0.58500000000000008</v>
      </c>
      <c r="E34" s="8">
        <f t="shared" ref="E34:E65" si="2">(19.782*D34*D34)+(29.941*D34)-(0.3499)</f>
        <v>23.935479950000001</v>
      </c>
    </row>
    <row r="35" spans="1:5" x14ac:dyDescent="0.35">
      <c r="A35" s="10" t="s">
        <v>14</v>
      </c>
      <c r="B35" s="6">
        <v>0.28899999999999998</v>
      </c>
      <c r="C35" s="5">
        <v>7.2999999999999995E-2</v>
      </c>
      <c r="D35" s="1">
        <f t="shared" si="1"/>
        <v>0.21599999999999997</v>
      </c>
      <c r="E35" s="8">
        <f t="shared" si="2"/>
        <v>7.0403049919999994</v>
      </c>
    </row>
    <row r="36" spans="1:5" x14ac:dyDescent="0.35">
      <c r="A36" s="10" t="s">
        <v>14</v>
      </c>
      <c r="B36" s="6">
        <v>0.76800000000000002</v>
      </c>
      <c r="C36" s="5">
        <v>7.2999999999999995E-2</v>
      </c>
      <c r="D36" s="1">
        <f t="shared" si="1"/>
        <v>0.69500000000000006</v>
      </c>
      <c r="E36" s="8">
        <f t="shared" si="2"/>
        <v>30.01429555</v>
      </c>
    </row>
    <row r="37" spans="1:5" x14ac:dyDescent="0.35">
      <c r="A37" s="10" t="s">
        <v>14</v>
      </c>
      <c r="B37" s="6">
        <v>0.84899999999999998</v>
      </c>
      <c r="C37" s="5">
        <v>7.2999999999999995E-2</v>
      </c>
      <c r="D37" s="1">
        <f t="shared" si="1"/>
        <v>0.77600000000000002</v>
      </c>
      <c r="E37" s="8">
        <f t="shared" si="2"/>
        <v>34.796561632</v>
      </c>
    </row>
    <row r="38" spans="1:5" x14ac:dyDescent="0.35">
      <c r="A38" s="10" t="s">
        <v>14</v>
      </c>
      <c r="B38" s="6">
        <v>0.191</v>
      </c>
      <c r="C38" s="5">
        <v>7.2999999999999995E-2</v>
      </c>
      <c r="D38" s="1">
        <f t="shared" si="1"/>
        <v>0.11800000000000001</v>
      </c>
      <c r="E38" s="8">
        <f t="shared" si="2"/>
        <v>3.4585825680000002</v>
      </c>
    </row>
    <row r="39" spans="1:5" x14ac:dyDescent="0.35">
      <c r="A39" s="10" t="s">
        <v>14</v>
      </c>
      <c r="B39" s="6">
        <v>0.76600000000000001</v>
      </c>
      <c r="C39" s="5">
        <v>7.2999999999999995E-2</v>
      </c>
      <c r="D39" s="1">
        <f t="shared" si="1"/>
        <v>0.69300000000000006</v>
      </c>
      <c r="E39" s="8">
        <f t="shared" si="2"/>
        <v>29.899498718</v>
      </c>
    </row>
    <row r="40" spans="1:5" x14ac:dyDescent="0.35">
      <c r="A40" s="10" t="s">
        <v>14</v>
      </c>
      <c r="B40" s="6">
        <v>1.087</v>
      </c>
      <c r="C40" s="5">
        <v>7.2999999999999995E-2</v>
      </c>
      <c r="D40" s="1">
        <f t="shared" si="1"/>
        <v>1.014</v>
      </c>
      <c r="E40" s="8">
        <f t="shared" si="2"/>
        <v>50.350047272000005</v>
      </c>
    </row>
    <row r="41" spans="1:5" x14ac:dyDescent="0.35">
      <c r="A41" s="10" t="s">
        <v>14</v>
      </c>
      <c r="B41" s="6">
        <v>0.92900000000000005</v>
      </c>
      <c r="C41" s="5">
        <v>7.2999999999999995E-2</v>
      </c>
      <c r="D41" s="1">
        <f t="shared" si="1"/>
        <v>0.85600000000000009</v>
      </c>
      <c r="E41" s="8">
        <f t="shared" si="2"/>
        <v>39.774579552000006</v>
      </c>
    </row>
    <row r="42" spans="1:5" x14ac:dyDescent="0.35">
      <c r="A42" s="10" t="s">
        <v>14</v>
      </c>
      <c r="B42" s="6">
        <v>0.17699999999999999</v>
      </c>
      <c r="C42" s="5">
        <v>7.2999999999999995E-2</v>
      </c>
      <c r="D42" s="1">
        <f t="shared" si="1"/>
        <v>0.104</v>
      </c>
      <c r="E42" s="8">
        <f t="shared" si="2"/>
        <v>2.977926112</v>
      </c>
    </row>
    <row r="43" spans="1:5" x14ac:dyDescent="0.35">
      <c r="A43" s="10" t="s">
        <v>14</v>
      </c>
      <c r="B43" s="6">
        <v>0.878</v>
      </c>
      <c r="C43" s="5">
        <v>7.2999999999999995E-2</v>
      </c>
      <c r="D43" s="1">
        <f t="shared" si="1"/>
        <v>0.80500000000000005</v>
      </c>
      <c r="E43" s="8">
        <f t="shared" si="2"/>
        <v>36.571835550000003</v>
      </c>
    </row>
    <row r="44" spans="1:5" x14ac:dyDescent="0.35">
      <c r="A44" s="10" t="s">
        <v>15</v>
      </c>
      <c r="B44" s="6">
        <v>0.93100000000000005</v>
      </c>
      <c r="C44" s="5">
        <v>7.2999999999999995E-2</v>
      </c>
      <c r="D44" s="1">
        <f t="shared" si="1"/>
        <v>0.8580000000000001</v>
      </c>
      <c r="E44" s="8">
        <f t="shared" si="2"/>
        <v>39.902274248000005</v>
      </c>
    </row>
    <row r="45" spans="1:5" x14ac:dyDescent="0.35">
      <c r="A45" s="10" t="s">
        <v>16</v>
      </c>
      <c r="B45" s="6">
        <v>0.87</v>
      </c>
      <c r="C45" s="5">
        <v>7.2999999999999995E-2</v>
      </c>
      <c r="D45" s="1">
        <f t="shared" si="1"/>
        <v>0.79700000000000004</v>
      </c>
      <c r="E45" s="8">
        <f t="shared" si="2"/>
        <v>36.078781438</v>
      </c>
    </row>
    <row r="46" spans="1:5" x14ac:dyDescent="0.35">
      <c r="A46" s="10" t="s">
        <v>17</v>
      </c>
      <c r="B46" s="6">
        <v>0.20100000000000001</v>
      </c>
      <c r="C46" s="5">
        <v>7.2999999999999995E-2</v>
      </c>
      <c r="D46" s="1">
        <f t="shared" si="1"/>
        <v>0.128</v>
      </c>
      <c r="E46" s="8">
        <f t="shared" si="2"/>
        <v>3.8066562880000001</v>
      </c>
    </row>
    <row r="47" spans="1:5" x14ac:dyDescent="0.35">
      <c r="A47" s="10" t="s">
        <v>18</v>
      </c>
      <c r="B47" s="6">
        <v>1.2190000000000001</v>
      </c>
      <c r="C47" s="5">
        <v>7.2999999999999995E-2</v>
      </c>
      <c r="D47" s="1">
        <f t="shared" si="1"/>
        <v>1.1460000000000001</v>
      </c>
      <c r="E47" s="8">
        <f t="shared" si="2"/>
        <v>59.942503112000004</v>
      </c>
    </row>
    <row r="48" spans="1:5" x14ac:dyDescent="0.35">
      <c r="A48" s="10" t="s">
        <v>19</v>
      </c>
      <c r="B48" s="6">
        <v>1.2390000000000001</v>
      </c>
      <c r="C48" s="5">
        <v>7.2999999999999995E-2</v>
      </c>
      <c r="D48" s="1">
        <f t="shared" si="1"/>
        <v>1.1660000000000001</v>
      </c>
      <c r="E48" s="8">
        <f t="shared" si="2"/>
        <v>61.456042792000012</v>
      </c>
    </row>
    <row r="49" spans="1:5" x14ac:dyDescent="0.35">
      <c r="A49" s="10" t="s">
        <v>20</v>
      </c>
      <c r="B49" s="6">
        <v>1.246</v>
      </c>
      <c r="C49" s="5">
        <v>7.2999999999999995E-2</v>
      </c>
      <c r="D49" s="1">
        <f t="shared" si="1"/>
        <v>1.173</v>
      </c>
      <c r="E49" s="8">
        <f t="shared" si="2"/>
        <v>61.989520478000003</v>
      </c>
    </row>
    <row r="50" spans="1:5" x14ac:dyDescent="0.35">
      <c r="A50" s="10" t="s">
        <v>21</v>
      </c>
      <c r="B50" s="6">
        <v>1.0549999999999999</v>
      </c>
      <c r="C50" s="5">
        <v>7.2999999999999995E-2</v>
      </c>
      <c r="D50" s="1">
        <f t="shared" si="1"/>
        <v>0.98199999999999998</v>
      </c>
      <c r="E50" s="8">
        <f t="shared" si="2"/>
        <v>48.128419367999996</v>
      </c>
    </row>
    <row r="51" spans="1:5" x14ac:dyDescent="0.35">
      <c r="A51" s="10" t="s">
        <v>22</v>
      </c>
      <c r="B51" s="6">
        <v>0.84199999999999997</v>
      </c>
      <c r="C51" s="5">
        <v>7.2999999999999995E-2</v>
      </c>
      <c r="D51" s="1">
        <f t="shared" si="1"/>
        <v>0.76900000000000002</v>
      </c>
      <c r="E51" s="8">
        <f t="shared" si="2"/>
        <v>34.373032302000006</v>
      </c>
    </row>
    <row r="52" spans="1:5" x14ac:dyDescent="0.35">
      <c r="A52" s="10" t="s">
        <v>23</v>
      </c>
      <c r="B52" s="6">
        <v>0.56700000000000006</v>
      </c>
      <c r="C52" s="5">
        <v>7.2999999999999995E-2</v>
      </c>
      <c r="D52" s="1">
        <f t="shared" si="1"/>
        <v>0.49400000000000005</v>
      </c>
      <c r="E52" s="8">
        <f t="shared" si="2"/>
        <v>19.268474152</v>
      </c>
    </row>
    <row r="53" spans="1:5" x14ac:dyDescent="0.35">
      <c r="A53" s="10" t="s">
        <v>24</v>
      </c>
      <c r="B53" s="6">
        <v>0.222</v>
      </c>
      <c r="C53" s="5">
        <v>7.2999999999999995E-2</v>
      </c>
      <c r="D53" s="1">
        <f t="shared" si="1"/>
        <v>0.14900000000000002</v>
      </c>
      <c r="E53" s="8">
        <f t="shared" si="2"/>
        <v>4.5504891820000006</v>
      </c>
    </row>
    <row r="54" spans="1:5" x14ac:dyDescent="0.35">
      <c r="A54" s="10" t="s">
        <v>60</v>
      </c>
      <c r="B54" s="6">
        <v>0.17500000000000002</v>
      </c>
      <c r="C54" s="5">
        <v>7.2999999999999995E-2</v>
      </c>
      <c r="D54" s="1">
        <f t="shared" si="1"/>
        <v>0.10200000000000002</v>
      </c>
      <c r="E54" s="8">
        <f t="shared" si="2"/>
        <v>2.9098939280000007</v>
      </c>
    </row>
    <row r="55" spans="1:5" x14ac:dyDescent="0.35">
      <c r="A55" s="10" t="s">
        <v>25</v>
      </c>
      <c r="B55" s="6">
        <v>0.189</v>
      </c>
      <c r="C55" s="5">
        <v>7.2999999999999995E-2</v>
      </c>
      <c r="D55" s="1">
        <f t="shared" si="1"/>
        <v>0.11600000000000001</v>
      </c>
      <c r="E55" s="8">
        <f t="shared" si="2"/>
        <v>3.389442592</v>
      </c>
    </row>
    <row r="56" spans="1:5" x14ac:dyDescent="0.35">
      <c r="A56" s="10" t="s">
        <v>26</v>
      </c>
      <c r="B56" s="6">
        <v>0.223</v>
      </c>
      <c r="C56" s="5">
        <v>7.2999999999999995E-2</v>
      </c>
      <c r="D56" s="1">
        <f t="shared" si="1"/>
        <v>0.15000000000000002</v>
      </c>
      <c r="E56" s="8">
        <f t="shared" si="2"/>
        <v>4.5863450000000006</v>
      </c>
    </row>
    <row r="57" spans="1:5" x14ac:dyDescent="0.35">
      <c r="A57" s="10" t="s">
        <v>27</v>
      </c>
      <c r="B57" s="6">
        <v>1.0050000000000001</v>
      </c>
      <c r="C57" s="5">
        <v>7.2999999999999995E-2</v>
      </c>
      <c r="D57" s="1">
        <f t="shared" si="1"/>
        <v>0.93200000000000016</v>
      </c>
      <c r="E57" s="8">
        <f t="shared" si="2"/>
        <v>44.738231968000015</v>
      </c>
    </row>
    <row r="58" spans="1:5" x14ac:dyDescent="0.35">
      <c r="A58" s="10" t="s">
        <v>28</v>
      </c>
      <c r="B58" s="6">
        <v>0.61299999999999999</v>
      </c>
      <c r="C58" s="5">
        <v>7.2999999999999995E-2</v>
      </c>
      <c r="D58" s="1">
        <f t="shared" si="1"/>
        <v>0.54</v>
      </c>
      <c r="E58" s="8">
        <f t="shared" si="2"/>
        <v>21.586671200000001</v>
      </c>
    </row>
    <row r="59" spans="1:5" x14ac:dyDescent="0.35">
      <c r="A59" s="10" t="s">
        <v>29</v>
      </c>
      <c r="B59" s="6">
        <v>0.88800000000000001</v>
      </c>
      <c r="C59" s="5">
        <v>7.2999999999999995E-2</v>
      </c>
      <c r="D59" s="1">
        <f t="shared" si="1"/>
        <v>0.81500000000000006</v>
      </c>
      <c r="E59" s="8">
        <f t="shared" si="2"/>
        <v>37.191713950000008</v>
      </c>
    </row>
    <row r="60" spans="1:5" x14ac:dyDescent="0.35">
      <c r="A60" s="10" t="s">
        <v>30</v>
      </c>
      <c r="B60" s="6">
        <v>0.91900000000000004</v>
      </c>
      <c r="C60" s="5">
        <v>7.2999999999999995E-2</v>
      </c>
      <c r="D60" s="1">
        <f t="shared" si="1"/>
        <v>0.84600000000000009</v>
      </c>
      <c r="E60" s="8">
        <f t="shared" si="2"/>
        <v>39.138479912000008</v>
      </c>
    </row>
    <row r="61" spans="1:5" x14ac:dyDescent="0.35">
      <c r="A61" s="10" t="s">
        <v>31</v>
      </c>
      <c r="B61" s="6">
        <v>0.88300000000000001</v>
      </c>
      <c r="C61" s="5">
        <v>7.2999999999999995E-2</v>
      </c>
      <c r="D61" s="1">
        <f t="shared" si="1"/>
        <v>0.81</v>
      </c>
      <c r="E61" s="8">
        <f t="shared" si="2"/>
        <v>36.881280200000006</v>
      </c>
    </row>
    <row r="62" spans="1:5" x14ac:dyDescent="0.35">
      <c r="A62" s="10" t="s">
        <v>32</v>
      </c>
      <c r="B62" s="6">
        <v>0.65500000000000003</v>
      </c>
      <c r="C62" s="5">
        <v>7.2999999999999995E-2</v>
      </c>
      <c r="D62" s="1">
        <f t="shared" si="1"/>
        <v>0.58200000000000007</v>
      </c>
      <c r="E62" s="8">
        <f t="shared" si="2"/>
        <v>23.776400168000002</v>
      </c>
    </row>
    <row r="63" spans="1:5" x14ac:dyDescent="0.35">
      <c r="A63" s="10" t="s">
        <v>33</v>
      </c>
      <c r="B63" s="6">
        <v>0.19900000000000001</v>
      </c>
      <c r="C63" s="5">
        <v>7.2999999999999995E-2</v>
      </c>
      <c r="D63" s="1">
        <f t="shared" si="1"/>
        <v>0.126</v>
      </c>
      <c r="E63" s="8">
        <f t="shared" si="2"/>
        <v>3.7367250319999998</v>
      </c>
    </row>
    <row r="64" spans="1:5" x14ac:dyDescent="0.35">
      <c r="A64" s="10" t="s">
        <v>34</v>
      </c>
      <c r="B64" s="6">
        <v>0.19400000000000001</v>
      </c>
      <c r="C64" s="5">
        <v>7.2999999999999995E-2</v>
      </c>
      <c r="D64" s="1">
        <f t="shared" si="1"/>
        <v>0.12100000000000001</v>
      </c>
      <c r="E64" s="8">
        <f t="shared" si="2"/>
        <v>3.5625892620000004</v>
      </c>
    </row>
    <row r="65" spans="1:5" x14ac:dyDescent="0.35">
      <c r="A65" s="10" t="s">
        <v>35</v>
      </c>
      <c r="B65" s="6">
        <v>1.1559999999999999</v>
      </c>
      <c r="C65" s="5">
        <v>7.2999999999999995E-2</v>
      </c>
      <c r="D65" s="1">
        <f t="shared" si="1"/>
        <v>1.083</v>
      </c>
      <c r="E65" s="8">
        <f t="shared" si="2"/>
        <v>55.278293197999993</v>
      </c>
    </row>
    <row r="66" spans="1:5" x14ac:dyDescent="0.35">
      <c r="A66" s="10" t="s">
        <v>36</v>
      </c>
      <c r="B66" s="6">
        <v>1.163</v>
      </c>
      <c r="C66" s="5">
        <v>7.2999999999999995E-2</v>
      </c>
      <c r="D66" s="1">
        <f t="shared" ref="D66:D97" si="3">(B66-C66)</f>
        <v>1.0900000000000001</v>
      </c>
      <c r="E66" s="8">
        <f t="shared" ref="E66:E97" si="4">(19.782*D66*D66)+(29.941*D66)-(0.3499)</f>
        <v>55.788784200000009</v>
      </c>
    </row>
    <row r="67" spans="1:5" x14ac:dyDescent="0.35">
      <c r="A67" s="10" t="s">
        <v>37</v>
      </c>
      <c r="B67" s="6">
        <v>0.20899999999999999</v>
      </c>
      <c r="C67" s="5">
        <v>7.2999999999999995E-2</v>
      </c>
      <c r="D67" s="1">
        <f t="shared" si="3"/>
        <v>0.13600000000000001</v>
      </c>
      <c r="E67" s="8">
        <f t="shared" si="4"/>
        <v>4.0879638720000004</v>
      </c>
    </row>
    <row r="68" spans="1:5" x14ac:dyDescent="0.35">
      <c r="A68" s="10" t="s">
        <v>38</v>
      </c>
      <c r="B68" s="6">
        <v>1.0409999999999999</v>
      </c>
      <c r="C68" s="5">
        <v>7.2999999999999995E-2</v>
      </c>
      <c r="D68" s="1">
        <f t="shared" si="3"/>
        <v>0.96799999999999997</v>
      </c>
      <c r="E68" s="8">
        <f t="shared" si="4"/>
        <v>47.169196767999999</v>
      </c>
    </row>
    <row r="69" spans="1:5" x14ac:dyDescent="0.35">
      <c r="A69" s="10" t="s">
        <v>39</v>
      </c>
      <c r="B69" s="6">
        <v>1.087</v>
      </c>
      <c r="C69" s="5">
        <v>7.2999999999999995E-2</v>
      </c>
      <c r="D69" s="1">
        <f t="shared" si="3"/>
        <v>1.014</v>
      </c>
      <c r="E69" s="8">
        <f t="shared" si="4"/>
        <v>50.350047272000005</v>
      </c>
    </row>
    <row r="70" spans="1:5" x14ac:dyDescent="0.35">
      <c r="A70" s="10" t="s">
        <v>40</v>
      </c>
      <c r="B70" s="6">
        <v>0.94100000000000006</v>
      </c>
      <c r="C70" s="5">
        <v>7.2999999999999995E-2</v>
      </c>
      <c r="D70" s="1">
        <f t="shared" si="3"/>
        <v>0.8680000000000001</v>
      </c>
      <c r="E70" s="8">
        <f t="shared" si="4"/>
        <v>40.543121568000011</v>
      </c>
    </row>
    <row r="71" spans="1:5" x14ac:dyDescent="0.35">
      <c r="A71" s="10" t="s">
        <v>41</v>
      </c>
      <c r="B71" s="6">
        <v>0.184</v>
      </c>
      <c r="C71" s="5">
        <v>7.2999999999999995E-2</v>
      </c>
      <c r="D71" s="1">
        <f t="shared" si="3"/>
        <v>0.111</v>
      </c>
      <c r="E71" s="8">
        <f t="shared" si="4"/>
        <v>3.217285022</v>
      </c>
    </row>
    <row r="72" spans="1:5" x14ac:dyDescent="0.35">
      <c r="A72" s="10" t="s">
        <v>42</v>
      </c>
      <c r="B72" s="6">
        <v>1.1140000000000001</v>
      </c>
      <c r="C72" s="5">
        <v>7.2999999999999995E-2</v>
      </c>
      <c r="D72" s="1">
        <f t="shared" si="3"/>
        <v>1.0410000000000001</v>
      </c>
      <c r="E72" s="8">
        <f t="shared" si="4"/>
        <v>52.256058542000012</v>
      </c>
    </row>
    <row r="73" spans="1:5" x14ac:dyDescent="0.35">
      <c r="A73" s="10" t="s">
        <v>43</v>
      </c>
      <c r="B73" s="6">
        <v>1.2</v>
      </c>
      <c r="C73" s="5">
        <v>7.2999999999999995E-2</v>
      </c>
      <c r="D73" s="1">
        <f t="shared" si="3"/>
        <v>1.127</v>
      </c>
      <c r="E73" s="8">
        <f t="shared" si="4"/>
        <v>58.519298878000008</v>
      </c>
    </row>
    <row r="74" spans="1:5" x14ac:dyDescent="0.35">
      <c r="A74" s="10" t="s">
        <v>43</v>
      </c>
      <c r="B74" s="6">
        <v>0.222</v>
      </c>
      <c r="C74" s="5">
        <v>7.2999999999999995E-2</v>
      </c>
      <c r="D74" s="1">
        <f t="shared" si="3"/>
        <v>0.14900000000000002</v>
      </c>
      <c r="E74" s="8">
        <f t="shared" si="4"/>
        <v>4.5504891820000006</v>
      </c>
    </row>
    <row r="75" spans="1:5" x14ac:dyDescent="0.35">
      <c r="A75" s="10" t="s">
        <v>43</v>
      </c>
      <c r="B75" s="6">
        <v>0.92200000000000004</v>
      </c>
      <c r="C75" s="5">
        <v>7.2999999999999995E-2</v>
      </c>
      <c r="D75" s="1">
        <f t="shared" si="3"/>
        <v>0.84900000000000009</v>
      </c>
      <c r="E75" s="8">
        <f t="shared" si="4"/>
        <v>39.328894382000009</v>
      </c>
    </row>
    <row r="76" spans="1:5" x14ac:dyDescent="0.35">
      <c r="A76" s="10" t="s">
        <v>43</v>
      </c>
      <c r="B76" s="6">
        <v>1.268</v>
      </c>
      <c r="C76" s="5">
        <v>7.2999999999999995E-2</v>
      </c>
      <c r="D76" s="1">
        <f t="shared" si="3"/>
        <v>1.1950000000000001</v>
      </c>
      <c r="E76" s="8">
        <f t="shared" si="4"/>
        <v>63.678785550000008</v>
      </c>
    </row>
    <row r="77" spans="1:5" x14ac:dyDescent="0.35">
      <c r="A77" s="10" t="s">
        <v>43</v>
      </c>
      <c r="B77" s="6">
        <v>0.97199999999999998</v>
      </c>
      <c r="C77" s="5">
        <v>7.2999999999999995E-2</v>
      </c>
      <c r="D77" s="1">
        <f t="shared" si="3"/>
        <v>0.89900000000000002</v>
      </c>
      <c r="E77" s="8">
        <f t="shared" si="4"/>
        <v>42.554891181999999</v>
      </c>
    </row>
    <row r="78" spans="1:5" x14ac:dyDescent="0.35">
      <c r="A78" s="10" t="s">
        <v>43</v>
      </c>
      <c r="B78" s="6">
        <v>0.17599999999999999</v>
      </c>
      <c r="C78" s="5">
        <v>7.2999999999999995E-2</v>
      </c>
      <c r="D78" s="1">
        <f t="shared" si="3"/>
        <v>0.10299999999999999</v>
      </c>
      <c r="E78" s="8">
        <f t="shared" si="4"/>
        <v>2.9438902379999998</v>
      </c>
    </row>
    <row r="79" spans="1:5" x14ac:dyDescent="0.35">
      <c r="A79" s="10" t="s">
        <v>43</v>
      </c>
      <c r="B79" s="6">
        <v>0.76500000000000001</v>
      </c>
      <c r="C79" s="5">
        <v>7.2999999999999995E-2</v>
      </c>
      <c r="D79" s="1">
        <f t="shared" si="3"/>
        <v>0.69200000000000006</v>
      </c>
      <c r="E79" s="8">
        <f t="shared" si="4"/>
        <v>29.842159647999999</v>
      </c>
    </row>
    <row r="80" spans="1:5" x14ac:dyDescent="0.35">
      <c r="A80" s="10" t="s">
        <v>43</v>
      </c>
      <c r="B80" s="6">
        <v>0.93400000000000005</v>
      </c>
      <c r="C80" s="5">
        <v>7.2999999999999995E-2</v>
      </c>
      <c r="D80" s="1">
        <f t="shared" si="3"/>
        <v>0.8610000000000001</v>
      </c>
      <c r="E80" s="8">
        <f t="shared" si="4"/>
        <v>40.094113022000009</v>
      </c>
    </row>
    <row r="81" spans="1:5" x14ac:dyDescent="0.35">
      <c r="A81" s="10" t="s">
        <v>43</v>
      </c>
      <c r="B81" s="6">
        <v>0.17200000000000001</v>
      </c>
      <c r="C81" s="5">
        <v>7.2999999999999995E-2</v>
      </c>
      <c r="D81" s="1">
        <f t="shared" si="3"/>
        <v>9.9000000000000019E-2</v>
      </c>
      <c r="E81" s="8">
        <f t="shared" si="4"/>
        <v>2.8081423820000007</v>
      </c>
    </row>
    <row r="82" spans="1:5" x14ac:dyDescent="0.35">
      <c r="A82" s="10" t="s">
        <v>43</v>
      </c>
      <c r="B82" s="6">
        <v>0.879</v>
      </c>
      <c r="C82" s="5">
        <v>7.2999999999999995E-2</v>
      </c>
      <c r="D82" s="1">
        <f t="shared" si="3"/>
        <v>0.80600000000000005</v>
      </c>
      <c r="E82" s="8">
        <f t="shared" si="4"/>
        <v>36.633645352000009</v>
      </c>
    </row>
    <row r="83" spans="1:5" x14ac:dyDescent="0.35">
      <c r="A83" s="10" t="s">
        <v>44</v>
      </c>
      <c r="B83" s="6">
        <v>0.185</v>
      </c>
      <c r="C83" s="5">
        <v>7.2999999999999995E-2</v>
      </c>
      <c r="D83" s="1">
        <f t="shared" si="3"/>
        <v>0.112</v>
      </c>
      <c r="E83" s="8">
        <f t="shared" si="4"/>
        <v>3.2516374080000001</v>
      </c>
    </row>
    <row r="84" spans="1:5" x14ac:dyDescent="0.35">
      <c r="A84" s="10" t="s">
        <v>44</v>
      </c>
      <c r="B84" s="6">
        <v>0.23200000000000001</v>
      </c>
      <c r="C84" s="5">
        <v>7.2999999999999995E-2</v>
      </c>
      <c r="D84" s="1">
        <f t="shared" si="3"/>
        <v>0.15900000000000003</v>
      </c>
      <c r="E84" s="8">
        <f t="shared" si="4"/>
        <v>4.9108277420000013</v>
      </c>
    </row>
    <row r="85" spans="1:5" x14ac:dyDescent="0.35">
      <c r="A85" s="10" t="s">
        <v>44</v>
      </c>
      <c r="B85" s="6">
        <v>0.17699999999999999</v>
      </c>
      <c r="C85" s="5">
        <v>7.2999999999999995E-2</v>
      </c>
      <c r="D85" s="1">
        <f t="shared" si="3"/>
        <v>0.104</v>
      </c>
      <c r="E85" s="8">
        <f t="shared" si="4"/>
        <v>2.977926112</v>
      </c>
    </row>
    <row r="86" spans="1:5" x14ac:dyDescent="0.35">
      <c r="A86" s="10" t="s">
        <v>44</v>
      </c>
      <c r="B86" s="6">
        <v>1.0489999999999999</v>
      </c>
      <c r="C86" s="5">
        <v>7.2999999999999995E-2</v>
      </c>
      <c r="D86" s="1">
        <f t="shared" si="3"/>
        <v>0.97599999999999998</v>
      </c>
      <c r="E86" s="8">
        <f t="shared" si="4"/>
        <v>47.716374432000002</v>
      </c>
    </row>
    <row r="87" spans="1:5" x14ac:dyDescent="0.35">
      <c r="A87" s="10" t="s">
        <v>44</v>
      </c>
      <c r="B87" s="6">
        <v>1.159</v>
      </c>
      <c r="C87" s="5">
        <v>7.2999999999999995E-2</v>
      </c>
      <c r="D87" s="1">
        <f t="shared" si="3"/>
        <v>1.0860000000000001</v>
      </c>
      <c r="E87" s="8">
        <f t="shared" si="4"/>
        <v>55.496837672000005</v>
      </c>
    </row>
    <row r="88" spans="1:5" x14ac:dyDescent="0.35">
      <c r="A88" s="10" t="s">
        <v>44</v>
      </c>
      <c r="B88" s="6">
        <v>1.1460000000000001</v>
      </c>
      <c r="C88" s="5">
        <v>7.2999999999999995E-2</v>
      </c>
      <c r="D88" s="1">
        <f t="shared" si="3"/>
        <v>1.0730000000000002</v>
      </c>
      <c r="E88" s="8">
        <f t="shared" si="4"/>
        <v>54.552383278000015</v>
      </c>
    </row>
    <row r="89" spans="1:5" x14ac:dyDescent="0.35">
      <c r="A89" s="10" t="s">
        <v>45</v>
      </c>
      <c r="B89" s="6">
        <v>1.127</v>
      </c>
      <c r="C89" s="5">
        <v>7.2999999999999995E-2</v>
      </c>
      <c r="D89" s="1">
        <f t="shared" si="3"/>
        <v>1.054</v>
      </c>
      <c r="E89" s="8">
        <f t="shared" si="4"/>
        <v>53.184054312000008</v>
      </c>
    </row>
    <row r="90" spans="1:5" x14ac:dyDescent="0.35">
      <c r="A90" s="10" t="s">
        <v>46</v>
      </c>
      <c r="B90" s="6">
        <v>1.0620000000000001</v>
      </c>
      <c r="C90" s="5">
        <v>7.2999999999999995E-2</v>
      </c>
      <c r="D90" s="1">
        <f t="shared" si="3"/>
        <v>0.9890000000000001</v>
      </c>
      <c r="E90" s="8">
        <f t="shared" si="4"/>
        <v>48.610938622000013</v>
      </c>
    </row>
    <row r="91" spans="1:5" x14ac:dyDescent="0.35">
      <c r="A91" s="10" t="s">
        <v>46</v>
      </c>
      <c r="B91" s="6">
        <v>0.93900000000000006</v>
      </c>
      <c r="C91" s="5">
        <v>7.2999999999999995E-2</v>
      </c>
      <c r="D91" s="1">
        <f t="shared" si="3"/>
        <v>0.8660000000000001</v>
      </c>
      <c r="E91" s="8">
        <f t="shared" si="4"/>
        <v>40.414635592000003</v>
      </c>
    </row>
    <row r="92" spans="1:5" x14ac:dyDescent="0.35">
      <c r="A92" s="10" t="s">
        <v>47</v>
      </c>
      <c r="B92" s="6">
        <v>0.83299999999999996</v>
      </c>
      <c r="C92" s="5">
        <v>7.2999999999999995E-2</v>
      </c>
      <c r="D92" s="1">
        <f t="shared" si="3"/>
        <v>0.76</v>
      </c>
      <c r="E92" s="8">
        <f t="shared" si="4"/>
        <v>33.831343199999999</v>
      </c>
    </row>
    <row r="93" spans="1:5" x14ac:dyDescent="0.35">
      <c r="A93" s="10" t="s">
        <v>48</v>
      </c>
      <c r="B93" s="6">
        <v>1.288</v>
      </c>
      <c r="C93" s="5">
        <v>7.2999999999999995E-2</v>
      </c>
      <c r="D93" s="1">
        <f t="shared" si="3"/>
        <v>1.2150000000000001</v>
      </c>
      <c r="E93" s="8">
        <f t="shared" si="4"/>
        <v>65.231097950000006</v>
      </c>
    </row>
    <row r="94" spans="1:5" x14ac:dyDescent="0.35">
      <c r="A94" s="10" t="s">
        <v>49</v>
      </c>
      <c r="B94" s="6">
        <v>1.1020000000000001</v>
      </c>
      <c r="C94" s="5">
        <v>7.2999999999999995E-2</v>
      </c>
      <c r="D94" s="1">
        <f t="shared" si="3"/>
        <v>1.0290000000000001</v>
      </c>
      <c r="E94" s="8">
        <f t="shared" si="4"/>
        <v>51.405381662000011</v>
      </c>
    </row>
    <row r="95" spans="1:5" x14ac:dyDescent="0.35">
      <c r="A95" s="10" t="s">
        <v>50</v>
      </c>
      <c r="B95" s="6">
        <v>1.169</v>
      </c>
      <c r="C95" s="5">
        <v>7.2999999999999995E-2</v>
      </c>
      <c r="D95" s="1">
        <f t="shared" si="3"/>
        <v>1.0960000000000001</v>
      </c>
      <c r="E95" s="8">
        <f t="shared" si="4"/>
        <v>56.227890912000007</v>
      </c>
    </row>
    <row r="96" spans="1:5" x14ac:dyDescent="0.35">
      <c r="A96" s="10" t="s">
        <v>51</v>
      </c>
      <c r="B96" s="6">
        <v>0.85399999999999998</v>
      </c>
      <c r="C96" s="5">
        <v>7.2999999999999995E-2</v>
      </c>
      <c r="D96" s="1">
        <f t="shared" si="3"/>
        <v>0.78100000000000003</v>
      </c>
      <c r="E96" s="8">
        <f t="shared" si="4"/>
        <v>35.100269502000003</v>
      </c>
    </row>
    <row r="97" spans="1:5" x14ac:dyDescent="0.35">
      <c r="A97" s="10" t="s">
        <v>52</v>
      </c>
      <c r="B97" s="6">
        <v>1.1460000000000001</v>
      </c>
      <c r="C97" s="5">
        <v>7.2999999999999995E-2</v>
      </c>
      <c r="D97" s="1">
        <f t="shared" si="3"/>
        <v>1.0730000000000002</v>
      </c>
      <c r="E97" s="8">
        <f t="shared" si="4"/>
        <v>54.552383278000015</v>
      </c>
    </row>
    <row r="98" spans="1:5" x14ac:dyDescent="0.35">
      <c r="A98" s="10" t="s">
        <v>53</v>
      </c>
      <c r="B98" s="6">
        <v>0.82500000000000007</v>
      </c>
      <c r="C98" s="5">
        <v>7.2999999999999995E-2</v>
      </c>
      <c r="D98" s="1">
        <f t="shared" ref="D98:D129" si="5">(B98-C98)</f>
        <v>0.75200000000000011</v>
      </c>
      <c r="E98" s="8">
        <f t="shared" ref="E98:E129" si="6">(19.782*D98*D98)+(29.941*D98)-(0.3499)</f>
        <v>33.352532128000007</v>
      </c>
    </row>
    <row r="99" spans="1:5" x14ac:dyDescent="0.35">
      <c r="A99" s="10" t="s">
        <v>54</v>
      </c>
      <c r="B99" s="6">
        <v>0.82700000000000007</v>
      </c>
      <c r="C99" s="5">
        <v>7.2999999999999995E-2</v>
      </c>
      <c r="D99" s="1">
        <f t="shared" si="5"/>
        <v>0.75400000000000011</v>
      </c>
      <c r="E99" s="8">
        <f t="shared" si="6"/>
        <v>33.471997512000009</v>
      </c>
    </row>
    <row r="100" spans="1:5" x14ac:dyDescent="0.35">
      <c r="A100" s="10" t="s">
        <v>55</v>
      </c>
      <c r="B100" s="6">
        <v>0.65900000000000003</v>
      </c>
      <c r="C100" s="5">
        <v>7.2999999999999995E-2</v>
      </c>
      <c r="D100" s="1">
        <f t="shared" si="5"/>
        <v>0.58600000000000008</v>
      </c>
      <c r="E100" s="8">
        <f t="shared" si="6"/>
        <v>23.988585672000003</v>
      </c>
    </row>
    <row r="101" spans="1:5" x14ac:dyDescent="0.35">
      <c r="A101" s="10" t="s">
        <v>56</v>
      </c>
      <c r="B101" s="6">
        <v>0.71399999999999997</v>
      </c>
      <c r="C101" s="5">
        <v>7.2999999999999995E-2</v>
      </c>
      <c r="D101" s="1">
        <f t="shared" si="5"/>
        <v>0.64100000000000001</v>
      </c>
      <c r="E101" s="8">
        <f t="shared" si="6"/>
        <v>26.970328941999998</v>
      </c>
    </row>
    <row r="102" spans="1:5" x14ac:dyDescent="0.35">
      <c r="A102" s="10" t="s">
        <v>15</v>
      </c>
      <c r="B102" s="6">
        <v>0.84299999999999997</v>
      </c>
      <c r="C102" s="5">
        <v>7.2999999999999995E-2</v>
      </c>
      <c r="D102" s="1">
        <f t="shared" si="5"/>
        <v>0.77</v>
      </c>
      <c r="E102" s="8">
        <f t="shared" si="6"/>
        <v>34.433417800000001</v>
      </c>
    </row>
    <row r="103" spans="1:5" x14ac:dyDescent="0.35">
      <c r="A103" s="10" t="s">
        <v>16</v>
      </c>
      <c r="B103" s="6">
        <v>0.82300000000000006</v>
      </c>
      <c r="C103" s="5">
        <v>7.2999999999999995E-2</v>
      </c>
      <c r="D103" s="1">
        <f t="shared" si="5"/>
        <v>0.75000000000000011</v>
      </c>
      <c r="E103" s="8">
        <f t="shared" si="6"/>
        <v>33.233225000000012</v>
      </c>
    </row>
    <row r="104" spans="1:5" x14ac:dyDescent="0.35">
      <c r="A104" s="10" t="s">
        <v>17</v>
      </c>
      <c r="B104" s="6">
        <v>1.0660000000000001</v>
      </c>
      <c r="C104" s="5">
        <v>7.2999999999999995E-2</v>
      </c>
      <c r="D104" s="1">
        <f t="shared" si="5"/>
        <v>0.9930000000000001</v>
      </c>
      <c r="E104" s="8">
        <f t="shared" si="6"/>
        <v>48.887534318000007</v>
      </c>
    </row>
    <row r="105" spans="1:5" x14ac:dyDescent="0.35">
      <c r="A105" s="10" t="s">
        <v>18</v>
      </c>
      <c r="B105" s="6">
        <v>1.02</v>
      </c>
      <c r="C105" s="5">
        <v>7.2999999999999995E-2</v>
      </c>
      <c r="D105" s="1">
        <f t="shared" si="5"/>
        <v>0.94700000000000006</v>
      </c>
      <c r="E105" s="8">
        <f t="shared" si="6"/>
        <v>45.744902638000006</v>
      </c>
    </row>
    <row r="106" spans="1:5" x14ac:dyDescent="0.35">
      <c r="A106" s="10" t="s">
        <v>19</v>
      </c>
      <c r="B106" s="6">
        <v>1.0529999999999999</v>
      </c>
      <c r="C106" s="5">
        <v>7.2999999999999995E-2</v>
      </c>
      <c r="D106" s="1">
        <f t="shared" si="5"/>
        <v>0.98</v>
      </c>
      <c r="E106" s="8">
        <f t="shared" si="6"/>
        <v>47.990912799999997</v>
      </c>
    </row>
    <row r="107" spans="1:5" x14ac:dyDescent="0.35">
      <c r="A107" s="10" t="s">
        <v>57</v>
      </c>
      <c r="B107" s="6">
        <v>0.876</v>
      </c>
      <c r="C107" s="5">
        <v>7.2999999999999995E-2</v>
      </c>
      <c r="D107" s="1">
        <f t="shared" si="5"/>
        <v>0.80300000000000005</v>
      </c>
      <c r="E107" s="8">
        <f t="shared" si="6"/>
        <v>36.448334637999999</v>
      </c>
    </row>
    <row r="108" spans="1:5" x14ac:dyDescent="0.35">
      <c r="A108" s="10" t="s">
        <v>57</v>
      </c>
      <c r="B108" s="6">
        <v>1.0269999999999999</v>
      </c>
      <c r="C108" s="5">
        <v>7.2999999999999995E-2</v>
      </c>
      <c r="D108" s="1">
        <f t="shared" si="5"/>
        <v>0.95399999999999996</v>
      </c>
      <c r="E108" s="8">
        <f t="shared" si="6"/>
        <v>46.217728712000003</v>
      </c>
    </row>
    <row r="109" spans="1:5" x14ac:dyDescent="0.35">
      <c r="A109" s="10" t="s">
        <v>58</v>
      </c>
      <c r="B109" s="6">
        <v>0.90500000000000003</v>
      </c>
      <c r="C109" s="5">
        <v>7.2999999999999995E-2</v>
      </c>
      <c r="D109" s="1">
        <f t="shared" si="5"/>
        <v>0.83200000000000007</v>
      </c>
      <c r="E109" s="8">
        <f t="shared" si="6"/>
        <v>38.254587168</v>
      </c>
    </row>
    <row r="110" spans="1:5" x14ac:dyDescent="0.35">
      <c r="A110" s="10" t="s">
        <v>58</v>
      </c>
      <c r="B110" s="6">
        <v>1.034</v>
      </c>
      <c r="C110" s="5">
        <v>7.2999999999999995E-2</v>
      </c>
      <c r="D110" s="1">
        <f t="shared" si="5"/>
        <v>0.96100000000000008</v>
      </c>
      <c r="E110" s="8">
        <f t="shared" si="6"/>
        <v>46.692493422000005</v>
      </c>
    </row>
    <row r="111" spans="1:5" x14ac:dyDescent="0.35">
      <c r="A111" s="10" t="s">
        <v>58</v>
      </c>
      <c r="B111" s="6">
        <v>0.78900000000000003</v>
      </c>
      <c r="C111" s="5">
        <v>7.2999999999999995E-2</v>
      </c>
      <c r="D111" s="1">
        <f t="shared" si="5"/>
        <v>0.71600000000000008</v>
      </c>
      <c r="E111" s="8">
        <f t="shared" si="6"/>
        <v>31.229216992000001</v>
      </c>
    </row>
    <row r="112" spans="1:5" x14ac:dyDescent="0.35">
      <c r="A112" s="10" t="s">
        <v>58</v>
      </c>
      <c r="B112" s="6">
        <v>1.0050000000000001</v>
      </c>
      <c r="C112" s="5">
        <v>7.2999999999999995E-2</v>
      </c>
      <c r="D112" s="1">
        <f t="shared" si="5"/>
        <v>0.93200000000000016</v>
      </c>
      <c r="E112" s="8">
        <f t="shared" si="6"/>
        <v>44.738231968000015</v>
      </c>
    </row>
    <row r="113" spans="1:5" x14ac:dyDescent="0.35">
      <c r="A113" s="10" t="s">
        <v>58</v>
      </c>
      <c r="B113" s="6">
        <v>1.077</v>
      </c>
      <c r="C113" s="5">
        <v>7.2999999999999995E-2</v>
      </c>
      <c r="D113" s="1">
        <f t="shared" si="5"/>
        <v>1.004</v>
      </c>
      <c r="E113" s="8">
        <f t="shared" si="6"/>
        <v>49.651436511999997</v>
      </c>
    </row>
    <row r="114" spans="1:5" x14ac:dyDescent="0.35">
      <c r="A114" s="10" t="s">
        <v>58</v>
      </c>
      <c r="B114" s="6">
        <v>1.01</v>
      </c>
      <c r="C114" s="5">
        <v>7.2999999999999995E-2</v>
      </c>
      <c r="D114" s="1">
        <f t="shared" si="5"/>
        <v>0.93700000000000006</v>
      </c>
      <c r="E114" s="8">
        <f t="shared" si="6"/>
        <v>45.072799758000009</v>
      </c>
    </row>
    <row r="115" spans="1:5" x14ac:dyDescent="0.35">
      <c r="A115" s="10" t="s">
        <v>58</v>
      </c>
      <c r="B115" s="6">
        <v>1.1040000000000001</v>
      </c>
      <c r="C115" s="5">
        <v>7.2999999999999995E-2</v>
      </c>
      <c r="D115" s="1">
        <f t="shared" si="5"/>
        <v>1.0310000000000001</v>
      </c>
      <c r="E115" s="8">
        <f t="shared" si="6"/>
        <v>51.546765502000007</v>
      </c>
    </row>
    <row r="116" spans="1:5" x14ac:dyDescent="0.35">
      <c r="A116" s="10" t="s">
        <v>58</v>
      </c>
      <c r="B116" s="6">
        <v>0.97699999999999998</v>
      </c>
      <c r="C116" s="5">
        <v>7.2999999999999995E-2</v>
      </c>
      <c r="D116" s="1">
        <f t="shared" si="5"/>
        <v>0.90400000000000003</v>
      </c>
      <c r="E116" s="8">
        <f t="shared" si="6"/>
        <v>42.882930911999999</v>
      </c>
    </row>
    <row r="117" spans="1:5" x14ac:dyDescent="0.35">
      <c r="A117" s="10" t="s">
        <v>58</v>
      </c>
      <c r="B117" s="6">
        <v>1.0469999999999999</v>
      </c>
      <c r="C117" s="5">
        <v>7.2999999999999995E-2</v>
      </c>
      <c r="D117" s="1">
        <f t="shared" si="5"/>
        <v>0.97399999999999998</v>
      </c>
      <c r="E117" s="8">
        <f t="shared" si="6"/>
        <v>47.579342631999999</v>
      </c>
    </row>
    <row r="118" spans="1:5" x14ac:dyDescent="0.35">
      <c r="A118" s="10" t="s">
        <v>58</v>
      </c>
      <c r="B118" s="6">
        <v>1.0449999999999999</v>
      </c>
      <c r="C118" s="5">
        <v>7.2999999999999995E-2</v>
      </c>
      <c r="D118" s="1">
        <f t="shared" si="5"/>
        <v>0.97199999999999998</v>
      </c>
      <c r="E118" s="8">
        <f t="shared" si="6"/>
        <v>47.442469088000003</v>
      </c>
    </row>
    <row r="119" spans="1:5" x14ac:dyDescent="0.35">
      <c r="A119" s="10" t="s">
        <v>59</v>
      </c>
      <c r="B119" s="6">
        <v>0.872</v>
      </c>
      <c r="C119" s="5">
        <v>7.2999999999999995E-2</v>
      </c>
      <c r="D119" s="1">
        <f t="shared" si="5"/>
        <v>0.79900000000000004</v>
      </c>
      <c r="E119" s="8">
        <f t="shared" si="6"/>
        <v>36.201807582000001</v>
      </c>
    </row>
    <row r="120" spans="1:5" x14ac:dyDescent="0.35">
      <c r="A120" s="10" t="s">
        <v>59</v>
      </c>
      <c r="B120" s="6">
        <v>0.83200000000000007</v>
      </c>
      <c r="C120" s="5">
        <v>7.2999999999999995E-2</v>
      </c>
      <c r="D120" s="1">
        <f t="shared" si="5"/>
        <v>0.75900000000000012</v>
      </c>
      <c r="E120" s="8">
        <f t="shared" si="6"/>
        <v>33.771353342000005</v>
      </c>
    </row>
    <row r="121" spans="1:5" x14ac:dyDescent="0.35">
      <c r="A121" s="10" t="s">
        <v>59</v>
      </c>
      <c r="B121" s="6">
        <v>0.94900000000000007</v>
      </c>
      <c r="C121" s="5">
        <v>7.2999999999999995E-2</v>
      </c>
      <c r="D121" s="1">
        <f t="shared" si="5"/>
        <v>0.87600000000000011</v>
      </c>
      <c r="E121" s="8">
        <f t="shared" si="6"/>
        <v>41.058648032000008</v>
      </c>
    </row>
    <row r="122" spans="1:5" x14ac:dyDescent="0.35">
      <c r="A122" s="10" t="s">
        <v>59</v>
      </c>
      <c r="B122" s="6">
        <v>0.59899999999999998</v>
      </c>
      <c r="C122" s="5">
        <v>7.2999999999999995E-2</v>
      </c>
      <c r="D122" s="1">
        <f t="shared" si="5"/>
        <v>0.52600000000000002</v>
      </c>
      <c r="E122" s="8">
        <f t="shared" si="6"/>
        <v>20.872270631999999</v>
      </c>
    </row>
    <row r="123" spans="1:5" x14ac:dyDescent="0.35">
      <c r="A123" s="10" t="s">
        <v>59</v>
      </c>
      <c r="B123" s="6">
        <v>0.63100000000000001</v>
      </c>
      <c r="C123" s="5">
        <v>7.2999999999999995E-2</v>
      </c>
      <c r="D123" s="1">
        <f t="shared" si="5"/>
        <v>0.55800000000000005</v>
      </c>
      <c r="E123" s="8">
        <f t="shared" si="6"/>
        <v>22.516580647999998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14</vt:i4>
      </vt:variant>
    </vt:vector>
  </HeadingPairs>
  <TitlesOfParts>
    <vt:vector size="14" baseType="lpstr">
      <vt:lpstr>P53-Tumor protein-plate-1</vt:lpstr>
      <vt:lpstr>P53-Tumor protein-plate-2</vt:lpstr>
      <vt:lpstr>Caspase3-plate-1</vt:lpstr>
      <vt:lpstr>Caspase3-plate-2</vt:lpstr>
      <vt:lpstr>Malondialchehyche-plate-1</vt:lpstr>
      <vt:lpstr>Malondialchehyche-plate-2</vt:lpstr>
      <vt:lpstr>APO-1-FAS-plate-1</vt:lpstr>
      <vt:lpstr>APO-1-FAS-plate-2</vt:lpstr>
      <vt:lpstr>TNF-ALFA-plate-1</vt:lpstr>
      <vt:lpstr>TNF-ALFA-plate-2</vt:lpstr>
      <vt:lpstr>Cytochrome-C-plate-1</vt:lpstr>
      <vt:lpstr>Cytochrome-C-plate-2</vt:lpstr>
      <vt:lpstr>Biyokimya</vt:lpstr>
      <vt:lpstr>Materyal-metod</vt:lpstr>
    </vt:vector>
  </TitlesOfParts>
  <Company>NouS/TncTR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user</cp:lastModifiedBy>
  <dcterms:created xsi:type="dcterms:W3CDTF">2021-10-27T13:56:15Z</dcterms:created>
  <dcterms:modified xsi:type="dcterms:W3CDTF">2021-11-02T11:20:45Z</dcterms:modified>
</cp:coreProperties>
</file>